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neca.sharepoint.com/sites/SchoolofITAS-Administration/Shared Documents/Communications/Templates/"/>
    </mc:Choice>
  </mc:AlternateContent>
  <xr:revisionPtr revIDLastSave="188" documentId="8_{79D548F0-B9D2-42BA-896C-5C56EDDC9846}" xr6:coauthVersionLast="47" xr6:coauthVersionMax="47" xr10:uidLastSave="{B8EA6075-18CA-40DD-8903-97981F87819D}"/>
  <bookViews>
    <workbookView xWindow="-110" yWindow="-110" windowWidth="25820" windowHeight="15500" xr2:uid="{00000000-000D-0000-FFFF-FFFF00000000}"/>
  </bookViews>
  <sheets>
    <sheet name="ABC123 NAA Final Grad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1" l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D13" i="1" l="1"/>
  <c r="AD27" i="1"/>
  <c r="AD19" i="1"/>
  <c r="AD11" i="1"/>
  <c r="AD34" i="1"/>
  <c r="AD26" i="1"/>
  <c r="AD18" i="1"/>
  <c r="AD10" i="1"/>
  <c r="AD29" i="1"/>
  <c r="AD32" i="1"/>
  <c r="AD23" i="1"/>
  <c r="AD25" i="1"/>
  <c r="AD5" i="1"/>
  <c r="AD9" i="1"/>
  <c r="AD21" i="1"/>
  <c r="AD28" i="1"/>
  <c r="AD20" i="1"/>
  <c r="AD12" i="1"/>
  <c r="AD4" i="1"/>
  <c r="AD17" i="1"/>
  <c r="AD7" i="1"/>
  <c r="AD33" i="1"/>
  <c r="AD31" i="1"/>
  <c r="AD15" i="1"/>
  <c r="AD24" i="1"/>
  <c r="AD16" i="1"/>
  <c r="AD8" i="1"/>
  <c r="AD30" i="1"/>
  <c r="AD22" i="1"/>
  <c r="AD14" i="1"/>
  <c r="AD6" i="1"/>
</calcChain>
</file>

<file path=xl/sharedStrings.xml><?xml version="1.0" encoding="utf-8"?>
<sst xmlns="http://schemas.openxmlformats.org/spreadsheetml/2006/main" count="164" uniqueCount="44">
  <si>
    <t>Last Name</t>
  </si>
  <si>
    <t>First Name</t>
  </si>
  <si>
    <t>Username</t>
  </si>
  <si>
    <t>Student ID</t>
  </si>
  <si>
    <t>Lab 0 [1%] 
[Total Pts: 100 Score]</t>
  </si>
  <si>
    <t>Lab 1 [3%] 
[Total Pts: 100 Score]</t>
  </si>
  <si>
    <t>Lab 2 [3%] 
[Total Pts: 100 Score]</t>
  </si>
  <si>
    <t>Lab 3 [3%] 
[Total Pts: 100 Score]</t>
  </si>
  <si>
    <t>Lab 4 [3%] 
[Total Pts: 100 Score]</t>
  </si>
  <si>
    <t xml:space="preserve">Practical Lab 1 [12.5%] 
[Total Pts: 100 Score] </t>
  </si>
  <si>
    <t xml:space="preserve">Quiz 1 - Intro to MST and Server [1%] 
[Total Pts: 10 Score] </t>
  </si>
  <si>
    <t>Quiz 2- Installing and Configuring [1%] 
[Total Pts: 10 Score]</t>
  </si>
  <si>
    <t>Quiz 3 - Networking [1%] 
[Total Pts: 10 Score]</t>
  </si>
  <si>
    <t>Quiz 4 - Windows Command Line [1%] 
[Total Pts: 10 Score]</t>
  </si>
  <si>
    <t>Quiz 5 - PowerShell [1%] 
[Total Pts: 10 Score]</t>
  </si>
  <si>
    <t>Quiz 6 - Cloud Technology [5%] 
[Total Pts: 20 Score]</t>
  </si>
  <si>
    <t>Test 1 [10%] 
[Total Pts: 35 Score]</t>
  </si>
  <si>
    <t>Practical Lab 2  [12.5%] 
[Total Pts: 32 Score]</t>
  </si>
  <si>
    <t>Lab 5 [3%] 
[Total Pts: 5 Score]</t>
  </si>
  <si>
    <t>Lab 6 [3%] 
[Total Pts: 4 Score]</t>
  </si>
  <si>
    <t>Lab 7 [3%] 
[Total Pts: 4 Score]</t>
  </si>
  <si>
    <t xml:space="preserve">Lab 8 [3%] 
[Total Pts: 5 Score] </t>
  </si>
  <si>
    <t>50% or better for practical labs and written tests</t>
  </si>
  <si>
    <t xml:space="preserve">Test 2 [10%]
[Total Pts: 35 Score] </t>
  </si>
  <si>
    <t xml:space="preserve">Test 3 [20%]
[Total Pts: 35 Score] </t>
  </si>
  <si>
    <t>Quiz Total [10%]</t>
  </si>
  <si>
    <t>Lab Total [25%]</t>
  </si>
  <si>
    <t>PL TOTAL [25%]</t>
  </si>
  <si>
    <t>Test Total [40%]</t>
  </si>
  <si>
    <t>50% of better overall</t>
  </si>
  <si>
    <t>B</t>
  </si>
  <si>
    <t>B+</t>
  </si>
  <si>
    <t>Final Letter Grade</t>
  </si>
  <si>
    <t>C+</t>
  </si>
  <si>
    <t>A+</t>
  </si>
  <si>
    <t>F</t>
  </si>
  <si>
    <t>A</t>
  </si>
  <si>
    <t>C</t>
  </si>
  <si>
    <t>D+</t>
  </si>
  <si>
    <t>Lorem</t>
  </si>
  <si>
    <t>Ipsum</t>
  </si>
  <si>
    <t>LoremIpsum</t>
  </si>
  <si>
    <t>N/A</t>
  </si>
  <si>
    <t>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</si>
</sst>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4"/>
      <color rgb="FF9C0006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7" fillId="3" borderId="0" xfId="8" applyAlignment="1">
      <alignment horizontal="center" wrapText="1"/>
    </xf>
    <xf numFmtId="0" fontId="6" fillId="2" borderId="0" xfId="7" applyAlignment="1">
      <alignment horizontal="center" wrapText="1"/>
    </xf>
    <xf numFmtId="2" fontId="0" fillId="0" borderId="0" xfId="0" applyNumberFormat="1" applyAlignment="1">
      <alignment horizontal="center" vertical="center"/>
    </xf>
    <xf numFmtId="2" fontId="7" fillId="3" borderId="0" xfId="8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6" fillId="2" borderId="10" xfId="7" applyBorder="1" applyAlignment="1">
      <alignment horizontal="center" wrapText="1"/>
    </xf>
    <xf numFmtId="0" fontId="18" fillId="0" borderId="0" xfId="0" applyFont="1" applyAlignment="1">
      <alignment vertical="center"/>
    </xf>
    <xf numFmtId="0" fontId="18" fillId="34" borderId="0" xfId="0" applyFont="1" applyFill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16" borderId="0" xfId="26" applyFont="1" applyAlignment="1">
      <alignment horizontal="center" vertical="center" wrapText="1"/>
    </xf>
    <xf numFmtId="0" fontId="18" fillId="16" borderId="10" xfId="26" applyFont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9" fontId="19" fillId="34" borderId="0" xfId="1" applyFont="1" applyFill="1" applyAlignment="1">
      <alignment horizontal="center" vertical="center"/>
    </xf>
    <xf numFmtId="9" fontId="19" fillId="34" borderId="0" xfId="1" applyFont="1" applyFill="1" applyBorder="1" applyAlignment="1">
      <alignment horizontal="center" vertical="center"/>
    </xf>
    <xf numFmtId="2" fontId="19" fillId="34" borderId="0" xfId="0" applyNumberFormat="1" applyFont="1" applyFill="1" applyAlignment="1">
      <alignment horizontal="center" vertical="center"/>
    </xf>
    <xf numFmtId="2" fontId="20" fillId="7" borderId="7" xfId="14" applyNumberFormat="1" applyFont="1" applyAlignment="1">
      <alignment horizontal="center" vertical="center"/>
    </xf>
    <xf numFmtId="2" fontId="21" fillId="7" borderId="7" xfId="14" applyNumberFormat="1" applyFont="1" applyAlignment="1">
      <alignment horizontal="center" vertical="center"/>
    </xf>
    <xf numFmtId="164" fontId="21" fillId="7" borderId="7" xfId="14" applyNumberFormat="1" applyFont="1" applyAlignment="1">
      <alignment horizontal="center" vertical="center"/>
    </xf>
    <xf numFmtId="9" fontId="22" fillId="16" borderId="0" xfId="26" applyNumberFormat="1" applyFont="1" applyAlignment="1">
      <alignment horizontal="center" vertical="center"/>
    </xf>
    <xf numFmtId="9" fontId="22" fillId="16" borderId="0" xfId="26" applyNumberFormat="1" applyFont="1" applyBorder="1" applyAlignment="1">
      <alignment horizontal="center" vertical="center"/>
    </xf>
    <xf numFmtId="164" fontId="22" fillId="33" borderId="0" xfId="1" applyNumberFormat="1" applyFont="1" applyFill="1" applyAlignment="1">
      <alignment horizontal="center" vertical="center"/>
    </xf>
    <xf numFmtId="9" fontId="22" fillId="33" borderId="0" xfId="1" applyFont="1" applyFill="1" applyBorder="1" applyAlignment="1">
      <alignment horizontal="center" vertical="center"/>
    </xf>
    <xf numFmtId="9" fontId="23" fillId="2" borderId="0" xfId="1" applyFont="1" applyFill="1" applyAlignment="1">
      <alignment horizontal="center" vertical="center"/>
    </xf>
    <xf numFmtId="9" fontId="23" fillId="2" borderId="0" xfId="1" applyFont="1" applyFill="1" applyBorder="1" applyAlignment="1">
      <alignment horizontal="center" vertical="center"/>
    </xf>
    <xf numFmtId="164" fontId="24" fillId="3" borderId="0" xfId="1" applyNumberFormat="1" applyFont="1" applyFill="1" applyAlignment="1">
      <alignment horizontal="center" vertical="center"/>
    </xf>
    <xf numFmtId="2" fontId="23" fillId="2" borderId="0" xfId="7" applyNumberFormat="1" applyFont="1" applyBorder="1" applyAlignment="1">
      <alignment horizontal="center" vertical="center"/>
    </xf>
    <xf numFmtId="2" fontId="22" fillId="16" borderId="0" xfId="26" applyNumberFormat="1" applyFont="1" applyAlignment="1">
      <alignment horizontal="center" vertical="center"/>
    </xf>
    <xf numFmtId="2" fontId="22" fillId="16" borderId="0" xfId="26" applyNumberFormat="1" applyFont="1" applyBorder="1" applyAlignment="1">
      <alignment horizontal="center" vertical="center"/>
    </xf>
    <xf numFmtId="2" fontId="22" fillId="33" borderId="0" xfId="0" applyNumberFormat="1" applyFont="1" applyFill="1" applyAlignment="1">
      <alignment horizontal="center" vertical="center"/>
    </xf>
    <xf numFmtId="2" fontId="23" fillId="2" borderId="0" xfId="7" applyNumberFormat="1" applyFont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2" formatCode="0.00"/>
      <alignment horizontal="center" vertical="center" textRotation="0" wrapText="0" indent="0" justifyLastLine="0" shrinkToFit="0" readingOrder="0"/>
    </dxf>
    <dxf>
      <numFmt numFmtId="164" formatCode="0.0%"/>
      <alignment horizontal="center" vertical="center" textRotation="0" wrapText="0" indent="0" justifyLastLine="0" shrinkToFit="0" readingOrder="0"/>
    </dxf>
    <dxf>
      <numFmt numFmtId="164" formatCode="0.0%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E34" totalsRowShown="0" headerRowDxfId="41" dataDxfId="40" headerRowCellStyle="Good">
  <autoFilter ref="A1:AE34" xr:uid="{00000000-0009-0000-0100-000001000000}"/>
  <tableColumns count="31">
    <tableColumn id="1" xr3:uid="{00000000-0010-0000-0000-000001000000}" name="Last Name"/>
    <tableColumn id="2" xr3:uid="{00000000-0010-0000-0000-000002000000}" name="First Name"/>
    <tableColumn id="3" xr3:uid="{00000000-0010-0000-0000-000003000000}" name="Username"/>
    <tableColumn id="4" xr3:uid="{00000000-0010-0000-0000-000004000000}" name="Student ID" dataDxfId="39"/>
    <tableColumn id="5" xr3:uid="{00000000-0010-0000-0000-000005000000}" name="Lab 0 [1%] _x000a_[Total Pts: 100 Score]" dataDxfId="38"/>
    <tableColumn id="6" xr3:uid="{00000000-0010-0000-0000-000006000000}" name="Lab 1 [3%] _x000a_[Total Pts: 100 Score]" dataDxfId="37"/>
    <tableColumn id="7" xr3:uid="{00000000-0010-0000-0000-000007000000}" name="Lab 2 [3%] _x000a_[Total Pts: 100 Score]" dataDxfId="36"/>
    <tableColumn id="8" xr3:uid="{00000000-0010-0000-0000-000008000000}" name="Lab 3 [3%] _x000a_[Total Pts: 100 Score]" dataDxfId="35"/>
    <tableColumn id="9" xr3:uid="{00000000-0010-0000-0000-000009000000}" name="Lab 4 [3%] _x000a_[Total Pts: 100 Score]" dataDxfId="34"/>
    <tableColumn id="10" xr3:uid="{00000000-0010-0000-0000-00000A000000}" name="Lab 5 [3%] _x000a_[Total Pts: 5 Score]" dataDxfId="33"/>
    <tableColumn id="11" xr3:uid="{00000000-0010-0000-0000-00000B000000}" name="Lab 6 [3%] _x000a_[Total Pts: 4 Score]" dataDxfId="32"/>
    <tableColumn id="12" xr3:uid="{00000000-0010-0000-0000-00000C000000}" name="Lab 7 [3%] _x000a_[Total Pts: 4 Score]" dataDxfId="31"/>
    <tableColumn id="13" xr3:uid="{00000000-0010-0000-0000-00000D000000}" name="Lab 8 [3%] _x000a_[Total Pts: 5 Score] " dataDxfId="30"/>
    <tableColumn id="28" xr3:uid="{00000000-0010-0000-0000-00001C000000}" name="Lab Total [25%]" dataDxfId="29">
      <calculatedColumnFormula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calculatedColumnFormula>
    </tableColumn>
    <tableColumn id="14" xr3:uid="{00000000-0010-0000-0000-00000E000000}" name="Quiz 1 - Intro to MST and Server [1%] _x000a_[Total Pts: 10 Score] " dataDxfId="28"/>
    <tableColumn id="15" xr3:uid="{00000000-0010-0000-0000-00000F000000}" name="Quiz 2- Installing and Configuring [1%] _x000a_[Total Pts: 10 Score]" dataDxfId="27"/>
    <tableColumn id="16" xr3:uid="{00000000-0010-0000-0000-000010000000}" name="Quiz 3 - Networking [1%] _x000a_[Total Pts: 10 Score]" dataDxfId="26"/>
    <tableColumn id="17" xr3:uid="{00000000-0010-0000-0000-000011000000}" name="Quiz 4 - Windows Command Line [1%] _x000a_[Total Pts: 10 Score]" dataDxfId="25"/>
    <tableColumn id="18" xr3:uid="{00000000-0010-0000-0000-000012000000}" name="Quiz 5 - PowerShell [1%] _x000a_[Total Pts: 10 Score]" dataDxfId="24"/>
    <tableColumn id="19" xr3:uid="{00000000-0010-0000-0000-000013000000}" name="Quiz 6 - Cloud Technology [5%] _x000a_[Total Pts: 20 Score]" dataDxfId="23"/>
    <tableColumn id="26" xr3:uid="{00000000-0010-0000-0000-00001A000000}" name="Quiz Total [10%]" dataDxfId="22">
      <calculatedColumnFormula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calculatedColumnFormula>
    </tableColumn>
    <tableColumn id="20" xr3:uid="{00000000-0010-0000-0000-000014000000}" name="Practical Lab 1 [12.5%] _x000a_[Total Pts: 100 Score] " dataDxfId="21"/>
    <tableColumn id="21" xr3:uid="{00000000-0010-0000-0000-000015000000}" name="Practical Lab 2  [12.5%] _x000a_[Total Pts: 32 Score]" dataDxfId="20"/>
    <tableColumn id="27" xr3:uid="{00000000-0010-0000-0000-00001B000000}" name="PL TOTAL [25%]" dataDxfId="19">
      <calculatedColumnFormula>12.5*(Table1[[#This Row],[Practical Lab 1 '[12.5%'] 
'[Total Pts: 100 Score'] ]]/100+Table1[[#This Row],[Practical Lab 2  '[12.5%'] 
'[Total Pts: 32 Score']]]/32)</calculatedColumnFormula>
    </tableColumn>
    <tableColumn id="22" xr3:uid="{00000000-0010-0000-0000-000016000000}" name="Test 1 [10%] _x000a_[Total Pts: 35 Score]" dataDxfId="18"/>
    <tableColumn id="23" xr3:uid="{00000000-0010-0000-0000-000017000000}" name="Test 2 [10%]_x000a_[Total Pts: 35 Score] " dataDxfId="17"/>
    <tableColumn id="24" xr3:uid="{00000000-0010-0000-0000-000018000000}" name="Test 3 [20%]_x000a_[Total Pts: 35 Score] " dataDxfId="16"/>
    <tableColumn id="29" xr3:uid="{00000000-0010-0000-0000-00001D000000}" name="Test Total [40%]" dataDxfId="15">
      <calculatedColumnFormula>10*(Table1[[#This Row],[Test 1 '[10%'] 
'[Total Pts: 35 Score']]]/35+Table1[[#This Row],[Test 2 '[10%']
'[Total Pts: 35 Score'] ]]/35)+20*Table1[[#This Row],[Test 3 '[20%']
'[Total Pts: 35 Score'] ]]/35</calculatedColumnFormula>
    </tableColumn>
    <tableColumn id="25" xr3:uid="{00000000-0010-0000-0000-000019000000}" name="50% or better for practical labs and written tests" dataDxfId="14" dataCellStyle="Percent">
      <calculatedColumnFormula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calculatedColumnFormula>
    </tableColumn>
    <tableColumn id="31" xr3:uid="{00000000-0010-0000-0000-00001F000000}" name="50% of better overall" dataDxfId="13" dataCellStyle="Percent">
      <calculatedColumnFormula>(Table1[[#This Row],[Lab Total '[25%']]]+Table1[[#This Row],[Quiz Total '[10%']]]+Table1[[#This Row],[PL TOTAL '[25%']]]+Table1[[#This Row],[Test Total '[40%']]])/100</calculatedColumnFormula>
    </tableColumn>
    <tableColumn id="30" xr3:uid="{7C2314AB-A602-457C-9D34-E851587C4F37}" name="Final Letter Grade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"/>
  <sheetViews>
    <sheetView tabSelected="1"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N5" sqref="N5"/>
    </sheetView>
  </sheetViews>
  <sheetFormatPr defaultColWidth="9" defaultRowHeight="14.5" x14ac:dyDescent="0.35"/>
  <cols>
    <col min="1" max="1" width="12.08984375" bestFit="1" customWidth="1"/>
    <col min="2" max="2" width="12.453125" bestFit="1" customWidth="1"/>
    <col min="3" max="3" width="12.08984375" bestFit="1" customWidth="1"/>
    <col min="4" max="4" width="12.1796875" bestFit="1" customWidth="1"/>
    <col min="5" max="9" width="19.54296875" bestFit="1" customWidth="1"/>
    <col min="10" max="14" width="20.6328125" customWidth="1"/>
    <col min="15" max="15" width="19" bestFit="1" customWidth="1"/>
    <col min="16" max="16" width="19.6328125" bestFit="1" customWidth="1"/>
    <col min="17" max="17" width="18.6328125" bestFit="1" customWidth="1"/>
    <col min="18" max="18" width="18.90625" bestFit="1" customWidth="1"/>
    <col min="19" max="20" width="18.54296875" bestFit="1" customWidth="1"/>
    <col min="21" max="21" width="18.54296875" customWidth="1"/>
    <col min="22" max="22" width="20.54296875" bestFit="1" customWidth="1"/>
    <col min="23" max="23" width="21" bestFit="1" customWidth="1"/>
    <col min="24" max="24" width="21" customWidth="1"/>
    <col min="25" max="27" width="18.54296875" bestFit="1" customWidth="1"/>
    <col min="28" max="28" width="18.54296875" customWidth="1"/>
    <col min="29" max="29" width="18.90625" customWidth="1"/>
    <col min="30" max="30" width="16.6328125" customWidth="1"/>
  </cols>
  <sheetData>
    <row r="1" spans="1:31" ht="72.75" customHeight="1" thickBot="1" x14ac:dyDescent="0.4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18</v>
      </c>
      <c r="K1" s="9" t="s">
        <v>19</v>
      </c>
      <c r="L1" s="9" t="s">
        <v>20</v>
      </c>
      <c r="M1" s="9" t="s">
        <v>21</v>
      </c>
      <c r="N1" s="10" t="s">
        <v>26</v>
      </c>
      <c r="O1" s="11" t="s">
        <v>10</v>
      </c>
      <c r="P1" s="11" t="s">
        <v>11</v>
      </c>
      <c r="Q1" s="11" t="s">
        <v>12</v>
      </c>
      <c r="R1" s="11" t="s">
        <v>13</v>
      </c>
      <c r="S1" s="11" t="s">
        <v>14</v>
      </c>
      <c r="T1" s="11" t="s">
        <v>15</v>
      </c>
      <c r="U1" s="12" t="s">
        <v>25</v>
      </c>
      <c r="V1" s="13" t="s">
        <v>9</v>
      </c>
      <c r="W1" s="13" t="s">
        <v>17</v>
      </c>
      <c r="X1" s="14" t="s">
        <v>27</v>
      </c>
      <c r="Y1" s="3" t="s">
        <v>16</v>
      </c>
      <c r="Z1" s="3" t="s">
        <v>23</v>
      </c>
      <c r="AA1" s="3" t="s">
        <v>24</v>
      </c>
      <c r="AB1" s="7" t="s">
        <v>28</v>
      </c>
      <c r="AC1" s="2" t="s">
        <v>22</v>
      </c>
      <c r="AD1" s="2" t="s">
        <v>29</v>
      </c>
      <c r="AE1" s="7" t="s">
        <v>32</v>
      </c>
    </row>
    <row r="2" spans="1:31" ht="72.75" customHeight="1" thickBot="1" x14ac:dyDescent="0.4">
      <c r="D2" s="1"/>
      <c r="E2" s="15">
        <v>0.01</v>
      </c>
      <c r="F2" s="15">
        <v>0.03</v>
      </c>
      <c r="G2" s="15">
        <v>0.03</v>
      </c>
      <c r="H2" s="15">
        <v>0.03</v>
      </c>
      <c r="I2" s="15">
        <v>0.03</v>
      </c>
      <c r="J2" s="15">
        <v>0.03</v>
      </c>
      <c r="K2" s="15">
        <v>0.03</v>
      </c>
      <c r="L2" s="15">
        <v>0.03</v>
      </c>
      <c r="M2" s="15">
        <v>0.03</v>
      </c>
      <c r="N2" s="16">
        <v>0.25</v>
      </c>
      <c r="O2" s="21">
        <v>0.01</v>
      </c>
      <c r="P2" s="21">
        <v>0.01</v>
      </c>
      <c r="Q2" s="21">
        <v>0.01</v>
      </c>
      <c r="R2" s="21">
        <v>0.01</v>
      </c>
      <c r="S2" s="21">
        <v>0.01</v>
      </c>
      <c r="T2" s="21">
        <v>0.05</v>
      </c>
      <c r="U2" s="22">
        <v>0.1</v>
      </c>
      <c r="V2" s="23">
        <v>0.125</v>
      </c>
      <c r="W2" s="23">
        <v>0.125</v>
      </c>
      <c r="X2" s="24">
        <v>0.25</v>
      </c>
      <c r="Y2" s="25">
        <v>0.1</v>
      </c>
      <c r="Z2" s="25">
        <v>0.1</v>
      </c>
      <c r="AA2" s="25">
        <v>0.2</v>
      </c>
      <c r="AB2" s="26">
        <v>0.4</v>
      </c>
      <c r="AC2" s="27" t="s">
        <v>43</v>
      </c>
      <c r="AD2" s="27" t="s">
        <v>43</v>
      </c>
      <c r="AE2" s="28"/>
    </row>
    <row r="3" spans="1:31" ht="72.75" customHeight="1" thickTop="1" thickBot="1" x14ac:dyDescent="0.4">
      <c r="D3" s="1"/>
      <c r="E3" s="17">
        <v>100</v>
      </c>
      <c r="F3" s="17">
        <v>100</v>
      </c>
      <c r="G3" s="17">
        <v>100</v>
      </c>
      <c r="H3" s="17">
        <v>100</v>
      </c>
      <c r="I3" s="17">
        <v>100</v>
      </c>
      <c r="J3" s="17">
        <v>5</v>
      </c>
      <c r="K3" s="17">
        <v>4</v>
      </c>
      <c r="L3" s="17">
        <v>4</v>
      </c>
      <c r="M3" s="17">
        <v>5</v>
      </c>
      <c r="N3" s="18" t="s">
        <v>42</v>
      </c>
      <c r="O3" s="29">
        <v>10</v>
      </c>
      <c r="P3" s="29">
        <v>10</v>
      </c>
      <c r="Q3" s="29">
        <v>10</v>
      </c>
      <c r="R3" s="29">
        <v>10</v>
      </c>
      <c r="S3" s="29">
        <v>10</v>
      </c>
      <c r="T3" s="29">
        <v>20</v>
      </c>
      <c r="U3" s="30" t="s">
        <v>42</v>
      </c>
      <c r="V3" s="31">
        <v>100</v>
      </c>
      <c r="W3" s="31">
        <v>32</v>
      </c>
      <c r="X3" s="19" t="s">
        <v>42</v>
      </c>
      <c r="Y3" s="32">
        <v>35</v>
      </c>
      <c r="Z3" s="32">
        <v>35</v>
      </c>
      <c r="AA3" s="32">
        <v>35</v>
      </c>
      <c r="AB3" s="19" t="s">
        <v>42</v>
      </c>
      <c r="AC3" s="20" t="s">
        <v>42</v>
      </c>
      <c r="AD3" s="20" t="s">
        <v>42</v>
      </c>
      <c r="AE3" s="19" t="s">
        <v>42</v>
      </c>
    </row>
    <row r="4" spans="1:31" ht="15" thickTop="1" x14ac:dyDescent="0.35">
      <c r="A4" t="s">
        <v>39</v>
      </c>
      <c r="B4" t="s">
        <v>40</v>
      </c>
      <c r="C4" t="s">
        <v>41</v>
      </c>
      <c r="D4" s="1">
        <v>123123123</v>
      </c>
      <c r="E4" s="4">
        <v>100</v>
      </c>
      <c r="F4" s="4">
        <v>100</v>
      </c>
      <c r="G4" s="4">
        <v>100</v>
      </c>
      <c r="H4" s="4">
        <v>100</v>
      </c>
      <c r="I4" s="4">
        <v>100</v>
      </c>
      <c r="J4" s="4">
        <v>5</v>
      </c>
      <c r="K4" s="4">
        <v>4</v>
      </c>
      <c r="L4" s="4">
        <v>4</v>
      </c>
      <c r="M4" s="4">
        <v>4</v>
      </c>
      <c r="N4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23.4</v>
      </c>
      <c r="O4" s="4">
        <v>9</v>
      </c>
      <c r="P4" s="4">
        <v>9</v>
      </c>
      <c r="Q4" s="4">
        <v>10</v>
      </c>
      <c r="R4" s="4">
        <v>9</v>
      </c>
      <c r="S4" s="4">
        <v>10</v>
      </c>
      <c r="T4" s="4">
        <v>20</v>
      </c>
      <c r="U4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9.6999999999999993</v>
      </c>
      <c r="V4" s="4">
        <v>100</v>
      </c>
      <c r="W4" s="4">
        <v>30.5</v>
      </c>
      <c r="X4" s="4">
        <f>12.5*(Table1[[#This Row],[Practical Lab 1 '[12.5%'] 
'[Total Pts: 100 Score'] ]]/100+Table1[[#This Row],[Practical Lab 2  '[12.5%'] 
'[Total Pts: 32 Score']]]/32)</f>
        <v>24.4140625</v>
      </c>
      <c r="Y4" s="4">
        <v>24</v>
      </c>
      <c r="Z4" s="4">
        <v>32</v>
      </c>
      <c r="AA4" s="4">
        <v>26</v>
      </c>
      <c r="AB4" s="4">
        <f>10*(Table1[[#This Row],[Test 1 '[10%'] 
'[Total Pts: 35 Score']]]/35+Table1[[#This Row],[Test 2 '[10%']
'[Total Pts: 35 Score'] ]]/35)+20*Table1[[#This Row],[Test 3 '[20%']
'[Total Pts: 35 Score'] ]]/35</f>
        <v>30.857142857142858</v>
      </c>
      <c r="AC4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0.85032623626373638</v>
      </c>
      <c r="AD4" s="6">
        <f>(Table1[[#This Row],[Lab Total '[25%']]]+Table1[[#This Row],[Quiz Total '[10%']]]+Table1[[#This Row],[PL TOTAL '[25%']]]+Table1[[#This Row],[Test Total '[40%']]])/100</f>
        <v>0.88371205357142857</v>
      </c>
      <c r="AE4" s="4" t="s">
        <v>36</v>
      </c>
    </row>
    <row r="5" spans="1:31" x14ac:dyDescent="0.35">
      <c r="A5" t="s">
        <v>39</v>
      </c>
      <c r="B5" t="s">
        <v>40</v>
      </c>
      <c r="C5" t="s">
        <v>41</v>
      </c>
      <c r="D5" s="1">
        <v>123123123</v>
      </c>
      <c r="E5" s="4">
        <v>100</v>
      </c>
      <c r="F5" s="4">
        <v>100</v>
      </c>
      <c r="G5" s="4">
        <v>90</v>
      </c>
      <c r="H5" s="4">
        <v>100</v>
      </c>
      <c r="I5" s="4">
        <v>50</v>
      </c>
      <c r="J5" s="4">
        <v>5</v>
      </c>
      <c r="K5" s="4">
        <v>4</v>
      </c>
      <c r="L5" s="4">
        <v>4</v>
      </c>
      <c r="M5" s="4">
        <v>4</v>
      </c>
      <c r="N5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21.6</v>
      </c>
      <c r="O5" s="4">
        <v>10</v>
      </c>
      <c r="P5" s="4">
        <v>10</v>
      </c>
      <c r="Q5" s="4">
        <v>10</v>
      </c>
      <c r="R5" s="4">
        <v>9</v>
      </c>
      <c r="S5" s="4">
        <v>10</v>
      </c>
      <c r="T5" s="4">
        <v>19.33333</v>
      </c>
      <c r="U5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9.7333324999999995</v>
      </c>
      <c r="V5" s="4">
        <v>90</v>
      </c>
      <c r="W5" s="4">
        <v>30.5</v>
      </c>
      <c r="X5" s="4">
        <f>12.5*(Table1[[#This Row],[Practical Lab 1 '[12.5%'] 
'[Total Pts: 100 Score'] ]]/100+Table1[[#This Row],[Practical Lab 2  '[12.5%'] 
'[Total Pts: 32 Score']]]/32)</f>
        <v>23.1640625</v>
      </c>
      <c r="Y5" s="4">
        <v>28</v>
      </c>
      <c r="Z5" s="4">
        <v>19</v>
      </c>
      <c r="AA5" s="4">
        <v>21.5</v>
      </c>
      <c r="AB5" s="4">
        <f>10*(Table1[[#This Row],[Test 1 '[10%'] 
'[Total Pts: 35 Score']]]/35+Table1[[#This Row],[Test 2 '[10%']
'[Total Pts: 35 Score'] ]]/35)+20*Table1[[#This Row],[Test 3 '[20%']
'[Total Pts: 35 Score'] ]]/35</f>
        <v>25.714285714285715</v>
      </c>
      <c r="AC5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0.75197458791208793</v>
      </c>
      <c r="AD5" s="6">
        <f>(Table1[[#This Row],[Lab Total '[25%']]]+Table1[[#This Row],[Quiz Total '[10%']]]+Table1[[#This Row],[PL TOTAL '[25%']]]+Table1[[#This Row],[Test Total '[40%']]])/100</f>
        <v>0.80211680714285705</v>
      </c>
      <c r="AE5" s="4" t="s">
        <v>36</v>
      </c>
    </row>
    <row r="6" spans="1:31" x14ac:dyDescent="0.35">
      <c r="A6" t="s">
        <v>39</v>
      </c>
      <c r="B6" t="s">
        <v>40</v>
      </c>
      <c r="C6" t="s">
        <v>41</v>
      </c>
      <c r="D6" s="1">
        <v>123123123</v>
      </c>
      <c r="E6" s="4">
        <v>100</v>
      </c>
      <c r="F6" s="4">
        <v>0</v>
      </c>
      <c r="G6" s="4">
        <v>100</v>
      </c>
      <c r="H6" s="4">
        <v>100</v>
      </c>
      <c r="I6" s="4">
        <v>100</v>
      </c>
      <c r="J6" s="4">
        <v>2</v>
      </c>
      <c r="K6" s="4">
        <v>2.5</v>
      </c>
      <c r="L6" s="4">
        <v>4</v>
      </c>
      <c r="M6" s="4">
        <v>0</v>
      </c>
      <c r="N6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15.075000000000001</v>
      </c>
      <c r="O6" s="4">
        <v>10</v>
      </c>
      <c r="P6" s="4">
        <v>10</v>
      </c>
      <c r="Q6" s="4">
        <v>10</v>
      </c>
      <c r="R6" s="4">
        <v>9</v>
      </c>
      <c r="S6" s="4">
        <v>9</v>
      </c>
      <c r="T6" s="4">
        <v>19</v>
      </c>
      <c r="U6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9.5500000000000007</v>
      </c>
      <c r="V6" s="4">
        <v>80</v>
      </c>
      <c r="W6" s="4">
        <v>23</v>
      </c>
      <c r="X6" s="4">
        <f>12.5*(Table1[[#This Row],[Practical Lab 1 '[12.5%'] 
'[Total Pts: 100 Score'] ]]/100+Table1[[#This Row],[Practical Lab 2  '[12.5%'] 
'[Total Pts: 32 Score']]]/32)</f>
        <v>18.984375</v>
      </c>
      <c r="Y6" s="4">
        <v>26</v>
      </c>
      <c r="Z6" s="4">
        <v>10</v>
      </c>
      <c r="AA6" s="4">
        <v>9</v>
      </c>
      <c r="AB6" s="4">
        <f>10*(Table1[[#This Row],[Test 1 '[10%'] 
'[Total Pts: 35 Score']]]/35+Table1[[#This Row],[Test 2 '[10%']
'[Total Pts: 35 Score'] ]]/35)+20*Table1[[#This Row],[Test 3 '[20%']
'[Total Pts: 35 Score'] ]]/35</f>
        <v>15.428571428571427</v>
      </c>
      <c r="AC6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0.52942994505494512</v>
      </c>
      <c r="AD6" s="6">
        <f>(Table1[[#This Row],[Lab Total '[25%']]]+Table1[[#This Row],[Quiz Total '[10%']]]+Table1[[#This Row],[PL TOTAL '[25%']]]+Table1[[#This Row],[Test Total '[40%']]])/100</f>
        <v>0.59037946428571431</v>
      </c>
      <c r="AE6" s="4" t="s">
        <v>38</v>
      </c>
    </row>
    <row r="7" spans="1:31" x14ac:dyDescent="0.35">
      <c r="A7" t="s">
        <v>39</v>
      </c>
      <c r="B7" t="s">
        <v>40</v>
      </c>
      <c r="C7" t="s">
        <v>41</v>
      </c>
      <c r="D7" s="1">
        <v>123123123</v>
      </c>
      <c r="E7" s="4">
        <v>100</v>
      </c>
      <c r="F7" s="4">
        <v>100</v>
      </c>
      <c r="G7" s="4">
        <v>100</v>
      </c>
      <c r="H7" s="4">
        <v>50</v>
      </c>
      <c r="I7" s="4">
        <v>0</v>
      </c>
      <c r="J7" s="4">
        <v>5</v>
      </c>
      <c r="K7" s="4">
        <v>2</v>
      </c>
      <c r="L7" s="4">
        <v>3</v>
      </c>
      <c r="M7" s="4">
        <v>0</v>
      </c>
      <c r="N7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14.25</v>
      </c>
      <c r="O7" s="4">
        <v>9</v>
      </c>
      <c r="P7" s="4">
        <v>8</v>
      </c>
      <c r="Q7" s="4">
        <v>7</v>
      </c>
      <c r="R7" s="4">
        <v>9</v>
      </c>
      <c r="S7" s="4">
        <v>8</v>
      </c>
      <c r="T7" s="4">
        <v>17.33333</v>
      </c>
      <c r="U7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8.4333325000000006</v>
      </c>
      <c r="V7" s="4">
        <v>80</v>
      </c>
      <c r="W7" s="4">
        <v>21.5</v>
      </c>
      <c r="X7" s="4">
        <f>12.5*(Table1[[#This Row],[Practical Lab 1 '[12.5%'] 
'[Total Pts: 100 Score'] ]]/100+Table1[[#This Row],[Practical Lab 2  '[12.5%'] 
'[Total Pts: 32 Score']]]/32)</f>
        <v>18.3984375</v>
      </c>
      <c r="Y7" s="4">
        <v>28</v>
      </c>
      <c r="Z7" s="4">
        <v>13.5</v>
      </c>
      <c r="AA7" s="4">
        <v>11</v>
      </c>
      <c r="AB7" s="4">
        <f>10*(Table1[[#This Row],[Test 1 '[10%'] 
'[Total Pts: 35 Score']]]/35+Table1[[#This Row],[Test 2 '[10%']
'[Total Pts: 35 Score'] ]]/35)+20*Table1[[#This Row],[Test 3 '[20%']
'[Total Pts: 35 Score'] ]]/35</f>
        <v>18.142857142857142</v>
      </c>
      <c r="AC7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0.56217376373626382</v>
      </c>
      <c r="AD7" s="6">
        <f>(Table1[[#This Row],[Lab Total '[25%']]]+Table1[[#This Row],[Quiz Total '[10%']]]+Table1[[#This Row],[PL TOTAL '[25%']]]+Table1[[#This Row],[Test Total '[40%']]])/100</f>
        <v>0.59224627142857145</v>
      </c>
      <c r="AE7" s="4" t="s">
        <v>38</v>
      </c>
    </row>
    <row r="8" spans="1:31" x14ac:dyDescent="0.35">
      <c r="A8" t="s">
        <v>39</v>
      </c>
      <c r="B8" t="s">
        <v>40</v>
      </c>
      <c r="C8" t="s">
        <v>41</v>
      </c>
      <c r="D8" s="1">
        <v>123123123</v>
      </c>
      <c r="E8" s="4">
        <v>100</v>
      </c>
      <c r="F8" s="4">
        <v>100</v>
      </c>
      <c r="G8" s="4">
        <v>100</v>
      </c>
      <c r="H8" s="4">
        <v>100</v>
      </c>
      <c r="I8" s="4">
        <v>80</v>
      </c>
      <c r="J8" s="4">
        <v>5</v>
      </c>
      <c r="K8" s="4">
        <v>2</v>
      </c>
      <c r="L8" s="4">
        <v>4</v>
      </c>
      <c r="M8" s="4">
        <v>0</v>
      </c>
      <c r="N8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18.899999999999999</v>
      </c>
      <c r="O8" s="4">
        <v>8</v>
      </c>
      <c r="P8" s="4">
        <v>8</v>
      </c>
      <c r="Q8" s="4">
        <v>9</v>
      </c>
      <c r="R8" s="4">
        <v>5</v>
      </c>
      <c r="S8" s="4">
        <v>8</v>
      </c>
      <c r="T8" s="4">
        <v>19</v>
      </c>
      <c r="U8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8.5500000000000007</v>
      </c>
      <c r="V8" s="4">
        <v>65</v>
      </c>
      <c r="W8" s="4">
        <v>29.5</v>
      </c>
      <c r="X8" s="4">
        <f>12.5*(Table1[[#This Row],[Practical Lab 1 '[12.5%'] 
'[Total Pts: 100 Score'] ]]/100+Table1[[#This Row],[Practical Lab 2  '[12.5%'] 
'[Total Pts: 32 Score']]]/32)</f>
        <v>19.6484375</v>
      </c>
      <c r="Y8" s="4">
        <v>27</v>
      </c>
      <c r="Z8" s="4">
        <v>20</v>
      </c>
      <c r="AA8" s="4">
        <v>12</v>
      </c>
      <c r="AB8" s="4">
        <f>10*(Table1[[#This Row],[Test 1 '[10%'] 
'[Total Pts: 35 Score']]]/35+Table1[[#This Row],[Test 2 '[10%']
'[Total Pts: 35 Score'] ]]/35)+20*Table1[[#This Row],[Test 3 '[20%']
'[Total Pts: 35 Score'] ]]/35</f>
        <v>20.285714285714288</v>
      </c>
      <c r="AC8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0.61437156593406594</v>
      </c>
      <c r="AD8" s="6">
        <f>(Table1[[#This Row],[Lab Total '[25%']]]+Table1[[#This Row],[Quiz Total '[10%']]]+Table1[[#This Row],[PL TOTAL '[25%']]]+Table1[[#This Row],[Test Total '[40%']]])/100</f>
        <v>0.67384151785714297</v>
      </c>
      <c r="AE8" s="4" t="s">
        <v>33</v>
      </c>
    </row>
    <row r="9" spans="1:31" x14ac:dyDescent="0.35">
      <c r="A9" t="s">
        <v>39</v>
      </c>
      <c r="B9" t="s">
        <v>40</v>
      </c>
      <c r="C9" t="s">
        <v>41</v>
      </c>
      <c r="D9" s="1">
        <v>123123123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5"/>
      <c r="K9" s="5"/>
      <c r="L9" s="5"/>
      <c r="M9" s="5"/>
      <c r="N9" s="5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0</v>
      </c>
      <c r="O9" s="4">
        <v>6</v>
      </c>
      <c r="P9" s="4">
        <v>8</v>
      </c>
      <c r="Q9" s="4">
        <v>8</v>
      </c>
      <c r="R9" s="4">
        <v>5</v>
      </c>
      <c r="S9" s="4">
        <v>5</v>
      </c>
      <c r="T9" s="4">
        <v>19</v>
      </c>
      <c r="U9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7.95</v>
      </c>
      <c r="V9" s="4">
        <v>60</v>
      </c>
      <c r="W9" s="4">
        <v>32</v>
      </c>
      <c r="X9" s="4">
        <f>12.5*(Table1[[#This Row],[Practical Lab 1 '[12.5%'] 
'[Total Pts: 100 Score'] ]]/100+Table1[[#This Row],[Practical Lab 2  '[12.5%'] 
'[Total Pts: 32 Score']]]/32)</f>
        <v>20</v>
      </c>
      <c r="Y9" s="4">
        <v>34</v>
      </c>
      <c r="Z9" s="4">
        <v>13</v>
      </c>
      <c r="AA9" s="4">
        <v>8</v>
      </c>
      <c r="AB9" s="4">
        <f>10*(Table1[[#This Row],[Test 1 '[10%'] 
'[Total Pts: 35 Score']]]/35+Table1[[#This Row],[Test 2 '[10%']
'[Total Pts: 35 Score'] ]]/35)+20*Table1[[#This Row],[Test 3 '[20%']
'[Total Pts: 35 Score'] ]]/35</f>
        <v>18</v>
      </c>
      <c r="AC9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0.58461538461538465</v>
      </c>
      <c r="AD9" s="6">
        <f>(Table1[[#This Row],[Lab Total '[25%']]]+Table1[[#This Row],[Quiz Total '[10%']]]+Table1[[#This Row],[PL TOTAL '[25%']]]+Table1[[#This Row],[Test Total '[40%']]])/100</f>
        <v>0.45950000000000002</v>
      </c>
      <c r="AE9" s="5" t="s">
        <v>35</v>
      </c>
    </row>
    <row r="10" spans="1:31" x14ac:dyDescent="0.35">
      <c r="A10" t="s">
        <v>39</v>
      </c>
      <c r="B10" t="s">
        <v>40</v>
      </c>
      <c r="C10" t="s">
        <v>41</v>
      </c>
      <c r="D10" s="1">
        <v>123123123</v>
      </c>
      <c r="E10" s="4">
        <v>100</v>
      </c>
      <c r="F10" s="4">
        <v>100</v>
      </c>
      <c r="G10" s="4">
        <v>90</v>
      </c>
      <c r="H10" s="4">
        <v>90</v>
      </c>
      <c r="I10" s="4">
        <v>100</v>
      </c>
      <c r="J10" s="4">
        <v>5</v>
      </c>
      <c r="K10" s="4">
        <v>4</v>
      </c>
      <c r="L10" s="4">
        <v>4</v>
      </c>
      <c r="M10" s="4">
        <v>4</v>
      </c>
      <c r="N10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22.799999999999997</v>
      </c>
      <c r="O10" s="4">
        <v>9</v>
      </c>
      <c r="P10" s="4">
        <v>9</v>
      </c>
      <c r="Q10" s="4">
        <v>9</v>
      </c>
      <c r="R10" s="4">
        <v>9</v>
      </c>
      <c r="S10" s="4">
        <v>10</v>
      </c>
      <c r="T10" s="4">
        <v>19</v>
      </c>
      <c r="U10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9.35</v>
      </c>
      <c r="V10" s="4">
        <v>80</v>
      </c>
      <c r="W10" s="4">
        <v>32</v>
      </c>
      <c r="X10" s="4">
        <f>12.5*(Table1[[#This Row],[Practical Lab 1 '[12.5%'] 
'[Total Pts: 100 Score'] ]]/100+Table1[[#This Row],[Practical Lab 2  '[12.5%'] 
'[Total Pts: 32 Score']]]/32)</f>
        <v>22.5</v>
      </c>
      <c r="Y10" s="4">
        <v>35</v>
      </c>
      <c r="Z10" s="4">
        <v>12</v>
      </c>
      <c r="AA10" s="4">
        <v>14.5</v>
      </c>
      <c r="AB10" s="4">
        <f>10*(Table1[[#This Row],[Test 1 '[10%'] 
'[Total Pts: 35 Score']]]/35+Table1[[#This Row],[Test 2 '[10%']
'[Total Pts: 35 Score'] ]]/35)+20*Table1[[#This Row],[Test 3 '[20%']
'[Total Pts: 35 Score'] ]]/35</f>
        <v>21.714285714285715</v>
      </c>
      <c r="AC10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0.68021978021978025</v>
      </c>
      <c r="AD10" s="6">
        <f>(Table1[[#This Row],[Lab Total '[25%']]]+Table1[[#This Row],[Quiz Total '[10%']]]+Table1[[#This Row],[PL TOTAL '[25%']]]+Table1[[#This Row],[Test Total '[40%']]])/100</f>
        <v>0.76364285714285718</v>
      </c>
      <c r="AE10" s="4" t="s">
        <v>31</v>
      </c>
    </row>
    <row r="11" spans="1:31" x14ac:dyDescent="0.35">
      <c r="A11" t="s">
        <v>39</v>
      </c>
      <c r="B11" t="s">
        <v>40</v>
      </c>
      <c r="C11" t="s">
        <v>41</v>
      </c>
      <c r="D11" s="1">
        <v>123123123</v>
      </c>
      <c r="E11" s="4">
        <v>0</v>
      </c>
      <c r="F11" s="4">
        <v>100</v>
      </c>
      <c r="G11" s="4">
        <v>100</v>
      </c>
      <c r="H11" s="4">
        <v>100</v>
      </c>
      <c r="I11" s="4">
        <v>75</v>
      </c>
      <c r="J11" s="4">
        <v>5</v>
      </c>
      <c r="K11" s="4">
        <v>2</v>
      </c>
      <c r="L11" s="4">
        <v>4</v>
      </c>
      <c r="M11" s="4">
        <v>5</v>
      </c>
      <c r="N11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21.75</v>
      </c>
      <c r="O11" s="4">
        <v>10</v>
      </c>
      <c r="P11" s="4">
        <v>10</v>
      </c>
      <c r="Q11" s="4">
        <v>10</v>
      </c>
      <c r="R11" s="4">
        <v>10</v>
      </c>
      <c r="S11" s="4">
        <v>9</v>
      </c>
      <c r="T11" s="4">
        <v>17</v>
      </c>
      <c r="U11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9.15</v>
      </c>
      <c r="V11" s="4">
        <v>60</v>
      </c>
      <c r="W11" s="4">
        <v>30.5</v>
      </c>
      <c r="X11" s="4">
        <f>12.5*(Table1[[#This Row],[Practical Lab 1 '[12.5%'] 
'[Total Pts: 100 Score'] ]]/100+Table1[[#This Row],[Practical Lab 2  '[12.5%'] 
'[Total Pts: 32 Score']]]/32)</f>
        <v>19.4140625</v>
      </c>
      <c r="Y11" s="4">
        <v>26</v>
      </c>
      <c r="Z11" s="4">
        <v>25</v>
      </c>
      <c r="AA11" s="4">
        <v>19</v>
      </c>
      <c r="AB11" s="4">
        <f>10*(Table1[[#This Row],[Test 1 '[10%'] 
'[Total Pts: 35 Score']]]/35+Table1[[#This Row],[Test 2 '[10%']
'[Total Pts: 35 Score'] ]]/35)+20*Table1[[#This Row],[Test 3 '[20%']
'[Total Pts: 35 Score'] ]]/35</f>
        <v>25.428571428571431</v>
      </c>
      <c r="AC11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0.68988667582417584</v>
      </c>
      <c r="AD11" s="6">
        <f>(Table1[[#This Row],[Lab Total '[25%']]]+Table1[[#This Row],[Quiz Total '[10%']]]+Table1[[#This Row],[PL TOTAL '[25%']]]+Table1[[#This Row],[Test Total '[40%']]])/100</f>
        <v>0.75742633928571423</v>
      </c>
      <c r="AE11" s="4" t="s">
        <v>31</v>
      </c>
    </row>
    <row r="12" spans="1:31" x14ac:dyDescent="0.35">
      <c r="A12" t="s">
        <v>39</v>
      </c>
      <c r="B12" t="s">
        <v>40</v>
      </c>
      <c r="C12" t="s">
        <v>41</v>
      </c>
      <c r="D12" s="1">
        <v>123123123</v>
      </c>
      <c r="E12" s="4">
        <v>100</v>
      </c>
      <c r="F12" s="4">
        <v>100</v>
      </c>
      <c r="G12" s="4">
        <v>100</v>
      </c>
      <c r="H12" s="4">
        <v>100</v>
      </c>
      <c r="I12" s="4">
        <v>80</v>
      </c>
      <c r="J12" s="4">
        <v>5</v>
      </c>
      <c r="K12" s="4">
        <v>4</v>
      </c>
      <c r="L12" s="4">
        <v>4</v>
      </c>
      <c r="M12" s="4">
        <v>5</v>
      </c>
      <c r="N12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23.4</v>
      </c>
      <c r="O12" s="4">
        <v>10</v>
      </c>
      <c r="P12" s="4">
        <v>10</v>
      </c>
      <c r="Q12" s="4">
        <v>10</v>
      </c>
      <c r="R12" s="4">
        <v>10</v>
      </c>
      <c r="S12" s="4">
        <v>10</v>
      </c>
      <c r="T12" s="4">
        <v>20</v>
      </c>
      <c r="U12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10</v>
      </c>
      <c r="V12" s="4">
        <v>80</v>
      </c>
      <c r="W12" s="4">
        <v>32</v>
      </c>
      <c r="X12" s="4">
        <f>12.5*(Table1[[#This Row],[Practical Lab 1 '[12.5%'] 
'[Total Pts: 100 Score'] ]]/100+Table1[[#This Row],[Practical Lab 2  '[12.5%'] 
'[Total Pts: 32 Score']]]/32)</f>
        <v>22.5</v>
      </c>
      <c r="Y12" s="4">
        <v>27</v>
      </c>
      <c r="Z12" s="4">
        <v>21</v>
      </c>
      <c r="AA12" s="4">
        <v>23</v>
      </c>
      <c r="AB12" s="4">
        <f>10*(Table1[[#This Row],[Test 1 '[10%'] 
'[Total Pts: 35 Score']]]/35+Table1[[#This Row],[Test 2 '[10%']
'[Total Pts: 35 Score'] ]]/35)+20*Table1[[#This Row],[Test 3 '[20%']
'[Total Pts: 35 Score'] ]]/35</f>
        <v>26.857142857142858</v>
      </c>
      <c r="AC12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0.75934065934065942</v>
      </c>
      <c r="AD12" s="6">
        <f>(Table1[[#This Row],[Lab Total '[25%']]]+Table1[[#This Row],[Quiz Total '[10%']]]+Table1[[#This Row],[PL TOTAL '[25%']]]+Table1[[#This Row],[Test Total '[40%']]])/100</f>
        <v>0.82757142857142851</v>
      </c>
      <c r="AE12" s="4" t="s">
        <v>36</v>
      </c>
    </row>
    <row r="13" spans="1:31" x14ac:dyDescent="0.35">
      <c r="A13" t="s">
        <v>39</v>
      </c>
      <c r="B13" t="s">
        <v>40</v>
      </c>
      <c r="C13" t="s">
        <v>41</v>
      </c>
      <c r="D13" s="1">
        <v>123123123</v>
      </c>
      <c r="E13" s="4">
        <v>100</v>
      </c>
      <c r="F13" s="4">
        <v>100</v>
      </c>
      <c r="G13" s="4">
        <v>90</v>
      </c>
      <c r="H13" s="4">
        <v>100</v>
      </c>
      <c r="I13" s="4">
        <v>100</v>
      </c>
      <c r="J13" s="4">
        <v>4.5</v>
      </c>
      <c r="K13" s="4">
        <v>4</v>
      </c>
      <c r="L13" s="4">
        <v>4</v>
      </c>
      <c r="M13" s="4">
        <v>5</v>
      </c>
      <c r="N13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23.4</v>
      </c>
      <c r="O13" s="4">
        <v>10</v>
      </c>
      <c r="P13" s="4">
        <v>10</v>
      </c>
      <c r="Q13" s="4">
        <v>10</v>
      </c>
      <c r="R13" s="4">
        <v>10</v>
      </c>
      <c r="S13" s="4">
        <v>10</v>
      </c>
      <c r="T13" s="4">
        <v>20</v>
      </c>
      <c r="U13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10</v>
      </c>
      <c r="V13" s="4">
        <v>85</v>
      </c>
      <c r="W13" s="4">
        <v>30.5</v>
      </c>
      <c r="X13" s="4">
        <f>12.5*(Table1[[#This Row],[Practical Lab 1 '[12.5%'] 
'[Total Pts: 100 Score'] ]]/100+Table1[[#This Row],[Practical Lab 2  '[12.5%'] 
'[Total Pts: 32 Score']]]/32)</f>
        <v>22.5390625</v>
      </c>
      <c r="Y13" s="4">
        <v>29</v>
      </c>
      <c r="Z13" s="4">
        <v>28.5</v>
      </c>
      <c r="AA13" s="4">
        <v>26.5</v>
      </c>
      <c r="AB13" s="4">
        <f>10*(Table1[[#This Row],[Test 1 '[10%'] 
'[Total Pts: 35 Score']]]/35+Table1[[#This Row],[Test 2 '[10%']
'[Total Pts: 35 Score'] ]]/35)+20*Table1[[#This Row],[Test 3 '[20%']
'[Total Pts: 35 Score'] ]]/35</f>
        <v>31.571428571428569</v>
      </c>
      <c r="AC13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0.83246909340659336</v>
      </c>
      <c r="AD13" s="6">
        <f>(Table1[[#This Row],[Lab Total '[25%']]]+Table1[[#This Row],[Quiz Total '[10%']]]+Table1[[#This Row],[PL TOTAL '[25%']]]+Table1[[#This Row],[Test Total '[40%']]])/100</f>
        <v>0.87510491071428564</v>
      </c>
      <c r="AE13" s="4" t="s">
        <v>36</v>
      </c>
    </row>
    <row r="14" spans="1:31" x14ac:dyDescent="0.35">
      <c r="A14" t="s">
        <v>39</v>
      </c>
      <c r="B14" t="s">
        <v>40</v>
      </c>
      <c r="C14" t="s">
        <v>41</v>
      </c>
      <c r="D14" s="1">
        <v>123123123</v>
      </c>
      <c r="E14" s="4">
        <v>100</v>
      </c>
      <c r="F14" s="4">
        <v>100</v>
      </c>
      <c r="G14" s="4">
        <v>100</v>
      </c>
      <c r="H14" s="4">
        <v>100</v>
      </c>
      <c r="I14" s="4">
        <v>80</v>
      </c>
      <c r="J14" s="4">
        <v>5</v>
      </c>
      <c r="K14" s="4">
        <v>3</v>
      </c>
      <c r="L14" s="4">
        <v>3</v>
      </c>
      <c r="M14" s="4">
        <v>5</v>
      </c>
      <c r="N14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21.9</v>
      </c>
      <c r="O14" s="4">
        <v>9</v>
      </c>
      <c r="P14" s="4">
        <v>8</v>
      </c>
      <c r="Q14" s="4">
        <v>8</v>
      </c>
      <c r="R14" s="4">
        <v>9</v>
      </c>
      <c r="S14" s="4">
        <v>8</v>
      </c>
      <c r="T14" s="4">
        <v>20</v>
      </c>
      <c r="U14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9.1999999999999993</v>
      </c>
      <c r="V14" s="4">
        <v>85</v>
      </c>
      <c r="W14" s="4">
        <v>32</v>
      </c>
      <c r="X14" s="4">
        <f>12.5*(Table1[[#This Row],[Practical Lab 1 '[12.5%'] 
'[Total Pts: 100 Score'] ]]/100+Table1[[#This Row],[Practical Lab 2  '[12.5%'] 
'[Total Pts: 32 Score']]]/32)</f>
        <v>23.125</v>
      </c>
      <c r="Y14" s="4">
        <v>30</v>
      </c>
      <c r="Z14" s="4">
        <v>18</v>
      </c>
      <c r="AA14" s="4">
        <v>13</v>
      </c>
      <c r="AB14" s="4">
        <f>10*(Table1[[#This Row],[Test 1 '[10%'] 
'[Total Pts: 35 Score']]]/35+Table1[[#This Row],[Test 2 '[10%']
'[Total Pts: 35 Score'] ]]/35)+20*Table1[[#This Row],[Test 3 '[20%']
'[Total Pts: 35 Score'] ]]/35</f>
        <v>21.142857142857146</v>
      </c>
      <c r="AC14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0.68104395604395607</v>
      </c>
      <c r="AD14" s="6">
        <f>(Table1[[#This Row],[Lab Total '[25%']]]+Table1[[#This Row],[Quiz Total '[10%']]]+Table1[[#This Row],[PL TOTAL '[25%']]]+Table1[[#This Row],[Test Total '[40%']]])/100</f>
        <v>0.75367857142857131</v>
      </c>
      <c r="AE14" s="4" t="s">
        <v>31</v>
      </c>
    </row>
    <row r="15" spans="1:31" x14ac:dyDescent="0.35">
      <c r="A15" t="s">
        <v>39</v>
      </c>
      <c r="B15" t="s">
        <v>40</v>
      </c>
      <c r="C15" t="s">
        <v>41</v>
      </c>
      <c r="D15" s="1">
        <v>123123123</v>
      </c>
      <c r="E15" s="4">
        <v>0</v>
      </c>
      <c r="F15" s="4">
        <v>60</v>
      </c>
      <c r="G15" s="4">
        <v>100</v>
      </c>
      <c r="H15" s="4">
        <v>80</v>
      </c>
      <c r="I15" s="4">
        <v>70</v>
      </c>
      <c r="J15" s="4">
        <v>5</v>
      </c>
      <c r="K15" s="4">
        <v>2</v>
      </c>
      <c r="L15" s="4">
        <v>4</v>
      </c>
      <c r="M15" s="4">
        <v>5</v>
      </c>
      <c r="N15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19.8</v>
      </c>
      <c r="O15" s="4">
        <v>9</v>
      </c>
      <c r="P15" s="4">
        <v>8</v>
      </c>
      <c r="Q15" s="4">
        <v>8</v>
      </c>
      <c r="R15" s="4">
        <v>8</v>
      </c>
      <c r="S15" s="4">
        <v>6</v>
      </c>
      <c r="T15" s="4">
        <v>19.66666</v>
      </c>
      <c r="U15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8.8166650000000004</v>
      </c>
      <c r="V15" s="4">
        <v>75</v>
      </c>
      <c r="W15" s="4">
        <v>28</v>
      </c>
      <c r="X15" s="4">
        <f>12.5*(Table1[[#This Row],[Practical Lab 1 '[12.5%'] 
'[Total Pts: 100 Score'] ]]/100+Table1[[#This Row],[Practical Lab 2  '[12.5%'] 
'[Total Pts: 32 Score']]]/32)</f>
        <v>20.3125</v>
      </c>
      <c r="Y15" s="4">
        <v>9</v>
      </c>
      <c r="Z15" s="5"/>
      <c r="AA15" s="4">
        <v>12</v>
      </c>
      <c r="AB15" s="4">
        <f>10*(Table1[[#This Row],[Test 1 '[10%'] 
'[Total Pts: 35 Score']]]/35+Table1[[#This Row],[Test 2 '[10%']
'[Total Pts: 35 Score'] ]]/35)+20*Table1[[#This Row],[Test 3 '[20%']
'[Total Pts: 35 Score'] ]]/35</f>
        <v>9.428571428571427</v>
      </c>
      <c r="AC15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0.45755494505494509</v>
      </c>
      <c r="AD15" s="6">
        <f>(Table1[[#This Row],[Lab Total '[25%']]]+Table1[[#This Row],[Quiz Total '[10%']]]+Table1[[#This Row],[PL TOTAL '[25%']]]+Table1[[#This Row],[Test Total '[40%']]])/100</f>
        <v>0.58357736428571427</v>
      </c>
      <c r="AE15" s="4" t="s">
        <v>35</v>
      </c>
    </row>
    <row r="16" spans="1:31" x14ac:dyDescent="0.35">
      <c r="A16" t="s">
        <v>39</v>
      </c>
      <c r="B16" t="s">
        <v>40</v>
      </c>
      <c r="C16" t="s">
        <v>41</v>
      </c>
      <c r="D16" s="1">
        <v>123123123</v>
      </c>
      <c r="E16" s="4">
        <v>100</v>
      </c>
      <c r="F16" s="4">
        <v>100</v>
      </c>
      <c r="G16" s="4">
        <v>100</v>
      </c>
      <c r="H16" s="4">
        <v>75</v>
      </c>
      <c r="I16" s="4">
        <v>60</v>
      </c>
      <c r="J16" s="4">
        <v>5</v>
      </c>
      <c r="K16" s="4">
        <v>3.5</v>
      </c>
      <c r="L16" s="4">
        <v>4</v>
      </c>
      <c r="M16" s="4">
        <v>1</v>
      </c>
      <c r="N16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19.274999999999999</v>
      </c>
      <c r="O16" s="4">
        <v>9</v>
      </c>
      <c r="P16" s="4">
        <v>10</v>
      </c>
      <c r="Q16" s="4">
        <v>9</v>
      </c>
      <c r="R16" s="4">
        <v>9</v>
      </c>
      <c r="S16" s="4">
        <v>9</v>
      </c>
      <c r="T16" s="4">
        <v>19.33333</v>
      </c>
      <c r="U16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9.4333324999999988</v>
      </c>
      <c r="V16" s="4">
        <v>90</v>
      </c>
      <c r="W16" s="4">
        <v>32</v>
      </c>
      <c r="X16" s="4">
        <f>12.5*(Table1[[#This Row],[Practical Lab 1 '[12.5%'] 
'[Total Pts: 100 Score'] ]]/100+Table1[[#This Row],[Practical Lab 2  '[12.5%'] 
'[Total Pts: 32 Score']]]/32)</f>
        <v>23.75</v>
      </c>
      <c r="Y16" s="4">
        <v>28</v>
      </c>
      <c r="Z16" s="4">
        <v>15.5</v>
      </c>
      <c r="AA16" s="4">
        <v>18</v>
      </c>
      <c r="AB16" s="4">
        <f>10*(Table1[[#This Row],[Test 1 '[10%'] 
'[Total Pts: 35 Score']]]/35+Table1[[#This Row],[Test 2 '[10%']
'[Total Pts: 35 Score'] ]]/35)+20*Table1[[#This Row],[Test 3 '[20%']
'[Total Pts: 35 Score'] ]]/35</f>
        <v>22.714285714285715</v>
      </c>
      <c r="AC16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0.71483516483516485</v>
      </c>
      <c r="AD16" s="6">
        <f>(Table1[[#This Row],[Lab Total '[25%']]]+Table1[[#This Row],[Quiz Total '[10%']]]+Table1[[#This Row],[PL TOTAL '[25%']]]+Table1[[#This Row],[Test Total '[40%']]])/100</f>
        <v>0.75172618214285702</v>
      </c>
      <c r="AE16" s="4" t="s">
        <v>31</v>
      </c>
    </row>
    <row r="17" spans="1:31" x14ac:dyDescent="0.35">
      <c r="A17" t="s">
        <v>39</v>
      </c>
      <c r="B17" t="s">
        <v>40</v>
      </c>
      <c r="C17" t="s">
        <v>41</v>
      </c>
      <c r="D17" s="1">
        <v>123123123</v>
      </c>
      <c r="E17" s="4">
        <v>100</v>
      </c>
      <c r="F17" s="4">
        <v>90</v>
      </c>
      <c r="G17" s="4">
        <v>100</v>
      </c>
      <c r="H17" s="4">
        <v>100</v>
      </c>
      <c r="I17" s="4">
        <v>100</v>
      </c>
      <c r="J17" s="4">
        <v>2</v>
      </c>
      <c r="K17" s="4">
        <v>3.5</v>
      </c>
      <c r="L17" s="4">
        <v>4</v>
      </c>
      <c r="M17" s="4">
        <v>4</v>
      </c>
      <c r="N17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20.924999999999997</v>
      </c>
      <c r="O17" s="4">
        <v>10</v>
      </c>
      <c r="P17" s="4">
        <v>10</v>
      </c>
      <c r="Q17" s="4">
        <v>10</v>
      </c>
      <c r="R17" s="4">
        <v>9</v>
      </c>
      <c r="S17" s="4">
        <v>10</v>
      </c>
      <c r="T17" s="4">
        <v>20</v>
      </c>
      <c r="U17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9.9</v>
      </c>
      <c r="V17" s="4">
        <v>80</v>
      </c>
      <c r="W17" s="4">
        <v>22</v>
      </c>
      <c r="X17" s="4">
        <f>12.5*(Table1[[#This Row],[Practical Lab 1 '[12.5%'] 
'[Total Pts: 100 Score'] ]]/100+Table1[[#This Row],[Practical Lab 2  '[12.5%'] 
'[Total Pts: 32 Score']]]/32)</f>
        <v>18.59375</v>
      </c>
      <c r="Y17" s="4">
        <v>30</v>
      </c>
      <c r="Z17" s="4">
        <v>12.5</v>
      </c>
      <c r="AA17" s="4">
        <v>20</v>
      </c>
      <c r="AB17" s="4">
        <f>10*(Table1[[#This Row],[Test 1 '[10%'] 
'[Total Pts: 35 Score']]]/35+Table1[[#This Row],[Test 2 '[10%']
'[Total Pts: 35 Score'] ]]/35)+20*Table1[[#This Row],[Test 3 '[20%']
'[Total Pts: 35 Score'] ]]/35</f>
        <v>23.571428571428569</v>
      </c>
      <c r="AC17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0.64869505494505486</v>
      </c>
      <c r="AD17" s="6">
        <f>(Table1[[#This Row],[Lab Total '[25%']]]+Table1[[#This Row],[Quiz Total '[10%']]]+Table1[[#This Row],[PL TOTAL '[25%']]]+Table1[[#This Row],[Test Total '[40%']]])/100</f>
        <v>0.72990178571428577</v>
      </c>
      <c r="AE17" s="4" t="s">
        <v>30</v>
      </c>
    </row>
    <row r="18" spans="1:31" x14ac:dyDescent="0.35">
      <c r="A18" t="s">
        <v>39</v>
      </c>
      <c r="B18" t="s">
        <v>40</v>
      </c>
      <c r="C18" t="s">
        <v>41</v>
      </c>
      <c r="D18" s="1">
        <v>123123123</v>
      </c>
      <c r="E18" s="4">
        <v>0</v>
      </c>
      <c r="F18" s="4">
        <v>100</v>
      </c>
      <c r="G18" s="4">
        <v>100</v>
      </c>
      <c r="H18" s="4">
        <v>70</v>
      </c>
      <c r="I18" s="4">
        <v>90</v>
      </c>
      <c r="J18" s="4">
        <v>4</v>
      </c>
      <c r="K18" s="4">
        <v>3</v>
      </c>
      <c r="L18" s="4">
        <v>4</v>
      </c>
      <c r="M18" s="4">
        <v>3</v>
      </c>
      <c r="N18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20.25</v>
      </c>
      <c r="O18" s="4">
        <v>8</v>
      </c>
      <c r="P18" s="4">
        <v>9</v>
      </c>
      <c r="Q18" s="4">
        <v>10</v>
      </c>
      <c r="R18" s="4">
        <v>6</v>
      </c>
      <c r="S18" s="4">
        <v>8</v>
      </c>
      <c r="T18" s="4">
        <v>17.33333</v>
      </c>
      <c r="U18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8.4333325000000006</v>
      </c>
      <c r="V18" s="4">
        <v>0</v>
      </c>
      <c r="W18" s="4">
        <v>28.5</v>
      </c>
      <c r="X18" s="4">
        <f>12.5*(Table1[[#This Row],[Practical Lab 1 '[12.5%'] 
'[Total Pts: 100 Score'] ]]/100+Table1[[#This Row],[Practical Lab 2  '[12.5%'] 
'[Total Pts: 32 Score']]]/32)</f>
        <v>11.1328125</v>
      </c>
      <c r="Y18" s="4">
        <v>24</v>
      </c>
      <c r="Z18" s="4">
        <v>25.5</v>
      </c>
      <c r="AA18" s="4">
        <v>12</v>
      </c>
      <c r="AB18" s="4">
        <f>10*(Table1[[#This Row],[Test 1 '[10%'] 
'[Total Pts: 35 Score']]]/35+Table1[[#This Row],[Test 2 '[10%']
'[Total Pts: 35 Score'] ]]/35)+20*Table1[[#This Row],[Test 3 '[20%']
'[Total Pts: 35 Score'] ]]/35</f>
        <v>21</v>
      </c>
      <c r="AC18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0.49435096153846153</v>
      </c>
      <c r="AD18" s="6">
        <f>(Table1[[#This Row],[Lab Total '[25%']]]+Table1[[#This Row],[Quiz Total '[10%']]]+Table1[[#This Row],[PL TOTAL '[25%']]]+Table1[[#This Row],[Test Total '[40%']]])/100</f>
        <v>0.60816144999999999</v>
      </c>
      <c r="AE18" s="4" t="s">
        <v>37</v>
      </c>
    </row>
    <row r="19" spans="1:31" x14ac:dyDescent="0.35">
      <c r="A19" t="s">
        <v>39</v>
      </c>
      <c r="B19" t="s">
        <v>40</v>
      </c>
      <c r="C19" t="s">
        <v>41</v>
      </c>
      <c r="D19" s="1">
        <v>123123123</v>
      </c>
      <c r="E19" s="4">
        <v>100</v>
      </c>
      <c r="F19" s="4">
        <v>100</v>
      </c>
      <c r="G19" s="4">
        <v>100</v>
      </c>
      <c r="H19" s="4">
        <v>100</v>
      </c>
      <c r="I19" s="4">
        <v>100</v>
      </c>
      <c r="J19" s="4">
        <v>2</v>
      </c>
      <c r="K19" s="4">
        <v>0</v>
      </c>
      <c r="L19" s="4">
        <v>4</v>
      </c>
      <c r="M19" s="4">
        <v>4</v>
      </c>
      <c r="N19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18.600000000000001</v>
      </c>
      <c r="O19" s="4">
        <v>9</v>
      </c>
      <c r="P19" s="4">
        <v>9</v>
      </c>
      <c r="Q19" s="4">
        <v>10</v>
      </c>
      <c r="R19" s="4">
        <v>9</v>
      </c>
      <c r="S19" s="4">
        <v>10</v>
      </c>
      <c r="T19" s="4">
        <v>20</v>
      </c>
      <c r="U19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9.6999999999999993</v>
      </c>
      <c r="V19" s="4">
        <v>80</v>
      </c>
      <c r="W19" s="4">
        <v>31</v>
      </c>
      <c r="X19" s="4">
        <f>12.5*(Table1[[#This Row],[Practical Lab 1 '[12.5%'] 
'[Total Pts: 100 Score'] ]]/100+Table1[[#This Row],[Practical Lab 2  '[12.5%'] 
'[Total Pts: 32 Score']]]/32)</f>
        <v>22.109375</v>
      </c>
      <c r="Y19" s="4">
        <v>24</v>
      </c>
      <c r="Z19" s="4">
        <v>13</v>
      </c>
      <c r="AA19" s="4">
        <v>11</v>
      </c>
      <c r="AB19" s="4">
        <f>10*(Table1[[#This Row],[Test 1 '[10%'] 
'[Total Pts: 35 Score']]]/35+Table1[[#This Row],[Test 2 '[10%']
'[Total Pts: 35 Score'] ]]/35)+20*Table1[[#This Row],[Test 3 '[20%']
'[Total Pts: 35 Score'] ]]/35</f>
        <v>16.857142857142858</v>
      </c>
      <c r="AC19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0.59948489010989003</v>
      </c>
      <c r="AD19" s="6">
        <f>(Table1[[#This Row],[Lab Total '[25%']]]+Table1[[#This Row],[Quiz Total '[10%']]]+Table1[[#This Row],[PL TOTAL '[25%']]]+Table1[[#This Row],[Test Total '[40%']]])/100</f>
        <v>0.6726651785714286</v>
      </c>
      <c r="AE19" s="4" t="s">
        <v>33</v>
      </c>
    </row>
    <row r="20" spans="1:31" x14ac:dyDescent="0.35">
      <c r="A20" t="s">
        <v>39</v>
      </c>
      <c r="B20" t="s">
        <v>40</v>
      </c>
      <c r="C20" t="s">
        <v>41</v>
      </c>
      <c r="D20" s="1">
        <v>123123123</v>
      </c>
      <c r="E20" s="5"/>
      <c r="F20" s="5"/>
      <c r="G20" s="5"/>
      <c r="H20" s="4">
        <v>0</v>
      </c>
      <c r="I20" s="4">
        <v>0</v>
      </c>
      <c r="J20" s="4">
        <v>2</v>
      </c>
      <c r="K20" s="5"/>
      <c r="L20" s="5"/>
      <c r="M20" s="5"/>
      <c r="N20" s="5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1.2000000000000002</v>
      </c>
      <c r="O20" s="5"/>
      <c r="P20" s="5"/>
      <c r="Q20" s="5"/>
      <c r="R20" s="5"/>
      <c r="S20" s="5"/>
      <c r="T20" s="5"/>
      <c r="U20" s="5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0</v>
      </c>
      <c r="V20" s="4">
        <v>40</v>
      </c>
      <c r="W20" s="5"/>
      <c r="X20" s="5">
        <f>12.5*(Table1[[#This Row],[Practical Lab 1 '[12.5%'] 
'[Total Pts: 100 Score'] ]]/100+Table1[[#This Row],[Practical Lab 2  '[12.5%'] 
'[Total Pts: 32 Score']]]/32)</f>
        <v>5</v>
      </c>
      <c r="Y20" s="4">
        <v>12</v>
      </c>
      <c r="Z20" s="5"/>
      <c r="AA20" s="5"/>
      <c r="AB20" s="5">
        <f>10*(Table1[[#This Row],[Test 1 '[10%'] 
'[Total Pts: 35 Score']]]/35+Table1[[#This Row],[Test 2 '[10%']
'[Total Pts: 35 Score'] ]]/35)+20*Table1[[#This Row],[Test 3 '[20%']
'[Total Pts: 35 Score'] ]]/35</f>
        <v>3.4285714285714288</v>
      </c>
      <c r="AC20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0.12967032967032968</v>
      </c>
      <c r="AD20" s="6">
        <f>(Table1[[#This Row],[Lab Total '[25%']]]+Table1[[#This Row],[Quiz Total '[10%']]]+Table1[[#This Row],[PL TOTAL '[25%']]]+Table1[[#This Row],[Test Total '[40%']]])/100</f>
        <v>9.6285714285714294E-2</v>
      </c>
      <c r="AE20" s="5" t="s">
        <v>35</v>
      </c>
    </row>
    <row r="21" spans="1:31" x14ac:dyDescent="0.35">
      <c r="A21" t="s">
        <v>39</v>
      </c>
      <c r="B21" t="s">
        <v>40</v>
      </c>
      <c r="C21" t="s">
        <v>41</v>
      </c>
      <c r="D21" s="1">
        <v>123123123</v>
      </c>
      <c r="E21" s="4">
        <v>100</v>
      </c>
      <c r="F21" s="4">
        <v>90</v>
      </c>
      <c r="G21" s="4">
        <v>100</v>
      </c>
      <c r="H21" s="4">
        <v>100</v>
      </c>
      <c r="I21" s="4">
        <v>100</v>
      </c>
      <c r="J21" s="4">
        <v>5</v>
      </c>
      <c r="K21" s="4">
        <v>4</v>
      </c>
      <c r="L21" s="4">
        <v>4</v>
      </c>
      <c r="M21" s="4">
        <v>5</v>
      </c>
      <c r="N21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23.700000000000003</v>
      </c>
      <c r="O21" s="4">
        <v>10</v>
      </c>
      <c r="P21" s="4">
        <v>10</v>
      </c>
      <c r="Q21" s="4">
        <v>10</v>
      </c>
      <c r="R21" s="4">
        <v>10</v>
      </c>
      <c r="S21" s="4">
        <v>10</v>
      </c>
      <c r="T21" s="4">
        <v>20</v>
      </c>
      <c r="U21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10</v>
      </c>
      <c r="V21" s="4">
        <v>95</v>
      </c>
      <c r="W21" s="4">
        <v>28.8</v>
      </c>
      <c r="X21" s="4">
        <f>12.5*(Table1[[#This Row],[Practical Lab 1 '[12.5%'] 
'[Total Pts: 100 Score'] ]]/100+Table1[[#This Row],[Practical Lab 2  '[12.5%'] 
'[Total Pts: 32 Score']]]/32)</f>
        <v>23.125</v>
      </c>
      <c r="Y21" s="4">
        <v>34</v>
      </c>
      <c r="Z21" s="4">
        <v>34</v>
      </c>
      <c r="AA21" s="4">
        <v>30</v>
      </c>
      <c r="AB21" s="4">
        <f>10*(Table1[[#This Row],[Test 1 '[10%'] 
'[Total Pts: 35 Score']]]/35+Table1[[#This Row],[Test 2 '[10%']
'[Total Pts: 35 Score'] ]]/35)+20*Table1[[#This Row],[Test 3 '[20%']
'[Total Pts: 35 Score'] ]]/35</f>
        <v>36.571428571428569</v>
      </c>
      <c r="AC21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0.91840659340659336</v>
      </c>
      <c r="AD21" s="6">
        <f>(Table1[[#This Row],[Lab Total '[25%']]]+Table1[[#This Row],[Quiz Total '[10%']]]+Table1[[#This Row],[PL TOTAL '[25%']]]+Table1[[#This Row],[Test Total '[40%']]])/100</f>
        <v>0.93396428571428569</v>
      </c>
      <c r="AE21" s="4" t="s">
        <v>34</v>
      </c>
    </row>
    <row r="22" spans="1:31" x14ac:dyDescent="0.35">
      <c r="A22" t="s">
        <v>39</v>
      </c>
      <c r="B22" t="s">
        <v>40</v>
      </c>
      <c r="C22" t="s">
        <v>41</v>
      </c>
      <c r="D22" s="1">
        <v>123123123</v>
      </c>
      <c r="E22" s="4">
        <v>100</v>
      </c>
      <c r="F22" s="4">
        <v>100</v>
      </c>
      <c r="G22" s="4">
        <v>100</v>
      </c>
      <c r="H22" s="4">
        <v>100</v>
      </c>
      <c r="I22" s="4">
        <v>100</v>
      </c>
      <c r="J22" s="4">
        <v>5</v>
      </c>
      <c r="K22" s="4">
        <v>4</v>
      </c>
      <c r="L22" s="4">
        <v>4</v>
      </c>
      <c r="M22" s="4">
        <v>5</v>
      </c>
      <c r="N22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24</v>
      </c>
      <c r="O22" s="4">
        <v>10</v>
      </c>
      <c r="P22" s="4">
        <v>9</v>
      </c>
      <c r="Q22" s="4">
        <v>8</v>
      </c>
      <c r="R22" s="4">
        <v>10</v>
      </c>
      <c r="S22" s="4">
        <v>10</v>
      </c>
      <c r="T22" s="4">
        <v>19</v>
      </c>
      <c r="U22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9.4499999999999993</v>
      </c>
      <c r="V22" s="4">
        <v>100</v>
      </c>
      <c r="W22" s="4">
        <v>32</v>
      </c>
      <c r="X22" s="4">
        <f>12.5*(Table1[[#This Row],[Practical Lab 1 '[12.5%'] 
'[Total Pts: 100 Score'] ]]/100+Table1[[#This Row],[Practical Lab 2  '[12.5%'] 
'[Total Pts: 32 Score']]]/32)</f>
        <v>25</v>
      </c>
      <c r="Y22" s="4">
        <v>35</v>
      </c>
      <c r="Z22" s="4">
        <v>33</v>
      </c>
      <c r="AA22" s="4">
        <v>21</v>
      </c>
      <c r="AB22" s="4">
        <f>10*(Table1[[#This Row],[Test 1 '[10%'] 
'[Total Pts: 35 Score']]]/35+Table1[[#This Row],[Test 2 '[10%']
'[Total Pts: 35 Score'] ]]/35)+20*Table1[[#This Row],[Test 3 '[20%']
'[Total Pts: 35 Score'] ]]/35</f>
        <v>31.428571428571427</v>
      </c>
      <c r="AC22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0.86813186813186816</v>
      </c>
      <c r="AD22" s="6">
        <f>(Table1[[#This Row],[Lab Total '[25%']]]+Table1[[#This Row],[Quiz Total '[10%']]]+Table1[[#This Row],[PL TOTAL '[25%']]]+Table1[[#This Row],[Test Total '[40%']]])/100</f>
        <v>0.8987857142857143</v>
      </c>
      <c r="AE22" s="4" t="s">
        <v>34</v>
      </c>
    </row>
    <row r="23" spans="1:31" x14ac:dyDescent="0.35">
      <c r="A23" t="s">
        <v>39</v>
      </c>
      <c r="B23" t="s">
        <v>40</v>
      </c>
      <c r="C23" t="s">
        <v>41</v>
      </c>
      <c r="D23" s="1">
        <v>123123123</v>
      </c>
      <c r="E23" s="4">
        <v>100</v>
      </c>
      <c r="F23" s="4">
        <v>0</v>
      </c>
      <c r="G23" s="4">
        <v>0</v>
      </c>
      <c r="H23" s="4">
        <v>0</v>
      </c>
      <c r="I23" s="4">
        <v>100</v>
      </c>
      <c r="J23" s="4">
        <v>5</v>
      </c>
      <c r="K23" s="4">
        <v>4</v>
      </c>
      <c r="L23" s="4">
        <v>4</v>
      </c>
      <c r="M23" s="4">
        <v>5</v>
      </c>
      <c r="N23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15</v>
      </c>
      <c r="O23" s="4">
        <v>10</v>
      </c>
      <c r="P23" s="4">
        <v>10</v>
      </c>
      <c r="Q23" s="4">
        <v>10</v>
      </c>
      <c r="R23" s="4">
        <v>10</v>
      </c>
      <c r="S23" s="4">
        <v>10</v>
      </c>
      <c r="T23" s="4">
        <v>20</v>
      </c>
      <c r="U23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10</v>
      </c>
      <c r="V23" s="4">
        <v>80</v>
      </c>
      <c r="W23" s="4">
        <v>32</v>
      </c>
      <c r="X23" s="4">
        <f>12.5*(Table1[[#This Row],[Practical Lab 1 '[12.5%'] 
'[Total Pts: 100 Score'] ]]/100+Table1[[#This Row],[Practical Lab 2  '[12.5%'] 
'[Total Pts: 32 Score']]]/32)</f>
        <v>22.5</v>
      </c>
      <c r="Y23" s="4">
        <v>28</v>
      </c>
      <c r="Z23" s="4">
        <v>31</v>
      </c>
      <c r="AA23" s="4">
        <v>31.5</v>
      </c>
      <c r="AB23" s="4">
        <f>10*(Table1[[#This Row],[Test 1 '[10%'] 
'[Total Pts: 35 Score']]]/35+Table1[[#This Row],[Test 2 '[10%']
'[Total Pts: 35 Score'] ]]/35)+20*Table1[[#This Row],[Test 3 '[20%']
'[Total Pts: 35 Score'] ]]/35</f>
        <v>34.857142857142861</v>
      </c>
      <c r="AC23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0.8824175824175825</v>
      </c>
      <c r="AD23" s="6">
        <f>(Table1[[#This Row],[Lab Total '[25%']]]+Table1[[#This Row],[Quiz Total '[10%']]]+Table1[[#This Row],[PL TOTAL '[25%']]]+Table1[[#This Row],[Test Total '[40%']]])/100</f>
        <v>0.82357142857142862</v>
      </c>
      <c r="AE23" s="4" t="s">
        <v>36</v>
      </c>
    </row>
    <row r="24" spans="1:31" x14ac:dyDescent="0.35">
      <c r="A24" t="s">
        <v>39</v>
      </c>
      <c r="B24" t="s">
        <v>40</v>
      </c>
      <c r="C24" t="s">
        <v>41</v>
      </c>
      <c r="D24" s="1">
        <v>123123123</v>
      </c>
      <c r="E24" s="4">
        <v>0</v>
      </c>
      <c r="F24" s="4">
        <v>100</v>
      </c>
      <c r="G24" s="4">
        <v>90</v>
      </c>
      <c r="H24" s="4">
        <v>100</v>
      </c>
      <c r="I24" s="4">
        <v>80</v>
      </c>
      <c r="J24" s="4">
        <v>4.5</v>
      </c>
      <c r="K24" s="4">
        <v>1</v>
      </c>
      <c r="L24" s="4">
        <v>4</v>
      </c>
      <c r="M24" s="4">
        <v>5</v>
      </c>
      <c r="N24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20.55</v>
      </c>
      <c r="O24" s="4">
        <v>9</v>
      </c>
      <c r="P24" s="4">
        <v>10</v>
      </c>
      <c r="Q24" s="4">
        <v>8</v>
      </c>
      <c r="R24" s="4">
        <v>8</v>
      </c>
      <c r="S24" s="4">
        <v>9</v>
      </c>
      <c r="T24" s="4">
        <v>20</v>
      </c>
      <c r="U24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9.4</v>
      </c>
      <c r="V24" s="4">
        <v>85</v>
      </c>
      <c r="W24" s="4">
        <v>32</v>
      </c>
      <c r="X24" s="4">
        <f>12.5*(Table1[[#This Row],[Practical Lab 1 '[12.5%'] 
'[Total Pts: 100 Score'] ]]/100+Table1[[#This Row],[Practical Lab 2  '[12.5%'] 
'[Total Pts: 32 Score']]]/32)</f>
        <v>23.125</v>
      </c>
      <c r="Y24" s="4">
        <v>29</v>
      </c>
      <c r="Z24" s="4">
        <v>23</v>
      </c>
      <c r="AA24" s="4">
        <v>12.5</v>
      </c>
      <c r="AB24" s="4">
        <f>10*(Table1[[#This Row],[Test 1 '[10%'] 
'[Total Pts: 35 Score']]]/35+Table1[[#This Row],[Test 2 '[10%']
'[Total Pts: 35 Score'] ]]/35)+20*Table1[[#This Row],[Test 3 '[20%']
'[Total Pts: 35 Score'] ]]/35</f>
        <v>22</v>
      </c>
      <c r="AC24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0.69423076923076921</v>
      </c>
      <c r="AD24" s="6">
        <f>(Table1[[#This Row],[Lab Total '[25%']]]+Table1[[#This Row],[Quiz Total '[10%']]]+Table1[[#This Row],[PL TOTAL '[25%']]]+Table1[[#This Row],[Test Total '[40%']]])/100</f>
        <v>0.75075000000000003</v>
      </c>
      <c r="AE24" s="4" t="s">
        <v>31</v>
      </c>
    </row>
    <row r="25" spans="1:31" x14ac:dyDescent="0.35">
      <c r="A25" t="s">
        <v>39</v>
      </c>
      <c r="B25" t="s">
        <v>40</v>
      </c>
      <c r="C25" t="s">
        <v>41</v>
      </c>
      <c r="D25" s="1">
        <v>123123123</v>
      </c>
      <c r="E25" s="4">
        <v>100</v>
      </c>
      <c r="F25" s="4">
        <v>100</v>
      </c>
      <c r="G25" s="4">
        <v>90</v>
      </c>
      <c r="H25" s="4">
        <v>100</v>
      </c>
      <c r="I25" s="4">
        <v>90</v>
      </c>
      <c r="J25" s="4">
        <v>5</v>
      </c>
      <c r="K25" s="4">
        <v>4</v>
      </c>
      <c r="L25" s="4">
        <v>4</v>
      </c>
      <c r="M25" s="4">
        <v>4</v>
      </c>
      <c r="N25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22.799999999999997</v>
      </c>
      <c r="O25" s="4">
        <v>10</v>
      </c>
      <c r="P25" s="4">
        <v>10</v>
      </c>
      <c r="Q25" s="4">
        <v>10</v>
      </c>
      <c r="R25" s="4">
        <v>9</v>
      </c>
      <c r="S25" s="4">
        <v>10</v>
      </c>
      <c r="T25" s="4">
        <v>20</v>
      </c>
      <c r="U25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9.9</v>
      </c>
      <c r="V25" s="4">
        <v>80</v>
      </c>
      <c r="W25" s="4">
        <v>32</v>
      </c>
      <c r="X25" s="4">
        <f>12.5*(Table1[[#This Row],[Practical Lab 1 '[12.5%'] 
'[Total Pts: 100 Score'] ]]/100+Table1[[#This Row],[Practical Lab 2  '[12.5%'] 
'[Total Pts: 32 Score']]]/32)</f>
        <v>22.5</v>
      </c>
      <c r="Y25" s="4">
        <v>34</v>
      </c>
      <c r="Z25" s="4">
        <v>16</v>
      </c>
      <c r="AA25" s="4">
        <v>12</v>
      </c>
      <c r="AB25" s="4">
        <f>10*(Table1[[#This Row],[Test 1 '[10%'] 
'[Total Pts: 35 Score']]]/35+Table1[[#This Row],[Test 2 '[10%']
'[Total Pts: 35 Score'] ]]/35)+20*Table1[[#This Row],[Test 3 '[20%']
'[Total Pts: 35 Score'] ]]/35</f>
        <v>21.142857142857142</v>
      </c>
      <c r="AC25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0.67142857142857137</v>
      </c>
      <c r="AD25" s="6">
        <f>(Table1[[#This Row],[Lab Total '[25%']]]+Table1[[#This Row],[Quiz Total '[10%']]]+Table1[[#This Row],[PL TOTAL '[25%']]]+Table1[[#This Row],[Test Total '[40%']]])/100</f>
        <v>0.76342857142857146</v>
      </c>
      <c r="AE25" s="4" t="s">
        <v>31</v>
      </c>
    </row>
    <row r="26" spans="1:31" x14ac:dyDescent="0.35">
      <c r="A26" t="s">
        <v>39</v>
      </c>
      <c r="B26" t="s">
        <v>40</v>
      </c>
      <c r="C26" t="s">
        <v>41</v>
      </c>
      <c r="D26" s="1">
        <v>123123123</v>
      </c>
      <c r="E26" s="4">
        <v>100</v>
      </c>
      <c r="F26" s="4">
        <v>80</v>
      </c>
      <c r="G26" s="4">
        <v>100</v>
      </c>
      <c r="H26" s="4">
        <v>85</v>
      </c>
      <c r="I26" s="4">
        <v>75</v>
      </c>
      <c r="J26" s="4">
        <v>5</v>
      </c>
      <c r="K26" s="4">
        <v>4</v>
      </c>
      <c r="L26" s="4">
        <v>0</v>
      </c>
      <c r="M26" s="4">
        <v>5</v>
      </c>
      <c r="N26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19.200000000000003</v>
      </c>
      <c r="O26" s="4">
        <v>10</v>
      </c>
      <c r="P26" s="4">
        <v>9</v>
      </c>
      <c r="Q26" s="4">
        <v>10</v>
      </c>
      <c r="R26" s="4">
        <v>10</v>
      </c>
      <c r="S26" s="4">
        <v>10</v>
      </c>
      <c r="T26" s="4">
        <v>19</v>
      </c>
      <c r="U26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9.65</v>
      </c>
      <c r="V26" s="4">
        <v>70</v>
      </c>
      <c r="W26" s="4">
        <v>32</v>
      </c>
      <c r="X26" s="4">
        <f>12.5*(Table1[[#This Row],[Practical Lab 1 '[12.5%'] 
'[Total Pts: 100 Score'] ]]/100+Table1[[#This Row],[Practical Lab 2  '[12.5%'] 
'[Total Pts: 32 Score']]]/32)</f>
        <v>21.25</v>
      </c>
      <c r="Y26" s="4">
        <v>23</v>
      </c>
      <c r="Z26" s="4">
        <v>21.5</v>
      </c>
      <c r="AA26" s="4">
        <v>15.5</v>
      </c>
      <c r="AB26" s="4">
        <f>10*(Table1[[#This Row],[Test 1 '[10%'] 
'[Total Pts: 35 Score']]]/35+Table1[[#This Row],[Test 2 '[10%']
'[Total Pts: 35 Score'] ]]/35)+20*Table1[[#This Row],[Test 3 '[20%']
'[Total Pts: 35 Score'] ]]/35</f>
        <v>21.571428571428569</v>
      </c>
      <c r="AC26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0.65879120879120878</v>
      </c>
      <c r="AD26" s="6">
        <f>(Table1[[#This Row],[Lab Total '[25%']]]+Table1[[#This Row],[Quiz Total '[10%']]]+Table1[[#This Row],[PL TOTAL '[25%']]]+Table1[[#This Row],[Test Total '[40%']]])/100</f>
        <v>0.71671428571428575</v>
      </c>
      <c r="AE26" s="4" t="s">
        <v>30</v>
      </c>
    </row>
    <row r="27" spans="1:31" x14ac:dyDescent="0.35">
      <c r="A27" t="s">
        <v>39</v>
      </c>
      <c r="B27" t="s">
        <v>40</v>
      </c>
      <c r="C27" t="s">
        <v>41</v>
      </c>
      <c r="D27" s="1">
        <v>123123123</v>
      </c>
      <c r="E27" s="4">
        <v>0</v>
      </c>
      <c r="F27" s="4">
        <v>100</v>
      </c>
      <c r="G27" s="4">
        <v>100</v>
      </c>
      <c r="H27" s="4">
        <v>70</v>
      </c>
      <c r="I27" s="4">
        <v>40</v>
      </c>
      <c r="J27" s="4">
        <v>5</v>
      </c>
      <c r="K27" s="4">
        <v>4</v>
      </c>
      <c r="L27" s="4">
        <v>4</v>
      </c>
      <c r="M27" s="4">
        <v>4</v>
      </c>
      <c r="N27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20.7</v>
      </c>
      <c r="O27" s="4">
        <v>10</v>
      </c>
      <c r="P27" s="4">
        <v>9</v>
      </c>
      <c r="Q27" s="4">
        <v>10</v>
      </c>
      <c r="R27" s="4">
        <v>10</v>
      </c>
      <c r="S27" s="4">
        <v>10</v>
      </c>
      <c r="T27" s="4">
        <v>19</v>
      </c>
      <c r="U27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9.65</v>
      </c>
      <c r="V27" s="4">
        <v>75</v>
      </c>
      <c r="W27" s="4">
        <v>31</v>
      </c>
      <c r="X27" s="4">
        <f>12.5*(Table1[[#This Row],[Practical Lab 1 '[12.5%'] 
'[Total Pts: 100 Score'] ]]/100+Table1[[#This Row],[Practical Lab 2  '[12.5%'] 
'[Total Pts: 32 Score']]]/32)</f>
        <v>21.484375</v>
      </c>
      <c r="Y27" s="4">
        <v>27</v>
      </c>
      <c r="Z27" s="5"/>
      <c r="AA27" s="4">
        <v>10.5</v>
      </c>
      <c r="AB27" s="4">
        <f>10*(Table1[[#This Row],[Test 1 '[10%'] 
'[Total Pts: 35 Score']]]/35+Table1[[#This Row],[Test 2 '[10%']
'[Total Pts: 35 Score'] ]]/35)+20*Table1[[#This Row],[Test 3 '[20%']
'[Total Pts: 35 Score'] ]]/35</f>
        <v>13.714285714285715</v>
      </c>
      <c r="AC27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0.54151785714285716</v>
      </c>
      <c r="AD27" s="6">
        <f>(Table1[[#This Row],[Lab Total '[25%']]]+Table1[[#This Row],[Quiz Total '[10%']]]+Table1[[#This Row],[PL TOTAL '[25%']]]+Table1[[#This Row],[Test Total '[40%']]])/100</f>
        <v>0.65548660714285711</v>
      </c>
      <c r="AE27" s="4" t="s">
        <v>33</v>
      </c>
    </row>
    <row r="28" spans="1:31" x14ac:dyDescent="0.35">
      <c r="A28" t="s">
        <v>39</v>
      </c>
      <c r="B28" t="s">
        <v>40</v>
      </c>
      <c r="C28" t="s">
        <v>41</v>
      </c>
      <c r="D28" s="1">
        <v>123123123</v>
      </c>
      <c r="E28" s="4">
        <v>100</v>
      </c>
      <c r="F28" s="4">
        <v>100</v>
      </c>
      <c r="G28" s="4">
        <v>100</v>
      </c>
      <c r="H28" s="4">
        <v>100</v>
      </c>
      <c r="I28" s="4">
        <v>90</v>
      </c>
      <c r="J28" s="4">
        <v>4.5</v>
      </c>
      <c r="K28" s="4">
        <v>4</v>
      </c>
      <c r="L28" s="4">
        <v>4</v>
      </c>
      <c r="M28" s="4">
        <v>5</v>
      </c>
      <c r="N28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23.4</v>
      </c>
      <c r="O28" s="4">
        <v>10</v>
      </c>
      <c r="P28" s="4">
        <v>10</v>
      </c>
      <c r="Q28" s="4">
        <v>10</v>
      </c>
      <c r="R28" s="4">
        <v>10</v>
      </c>
      <c r="S28" s="4">
        <v>10</v>
      </c>
      <c r="T28" s="4">
        <v>20</v>
      </c>
      <c r="U28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10</v>
      </c>
      <c r="V28" s="4">
        <v>90</v>
      </c>
      <c r="W28" s="4">
        <v>29.5</v>
      </c>
      <c r="X28" s="4">
        <f>12.5*(Table1[[#This Row],[Practical Lab 1 '[12.5%'] 
'[Total Pts: 100 Score'] ]]/100+Table1[[#This Row],[Practical Lab 2  '[12.5%'] 
'[Total Pts: 32 Score']]]/32)</f>
        <v>22.7734375</v>
      </c>
      <c r="Y28" s="4">
        <v>34</v>
      </c>
      <c r="Z28" s="4">
        <v>31</v>
      </c>
      <c r="AA28" s="4">
        <v>28</v>
      </c>
      <c r="AB28" s="4">
        <f>10*(Table1[[#This Row],[Test 1 '[10%'] 
'[Total Pts: 35 Score']]]/35+Table1[[#This Row],[Test 2 '[10%']
'[Total Pts: 35 Score'] ]]/35)+20*Table1[[#This Row],[Test 3 '[20%']
'[Total Pts: 35 Score'] ]]/35</f>
        <v>34.571428571428569</v>
      </c>
      <c r="AC28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0.88222870879120874</v>
      </c>
      <c r="AD28" s="6">
        <f>(Table1[[#This Row],[Lab Total '[25%']]]+Table1[[#This Row],[Quiz Total '[10%']]]+Table1[[#This Row],[PL TOTAL '[25%']]]+Table1[[#This Row],[Test Total '[40%']]])/100</f>
        <v>0.90744866071428565</v>
      </c>
      <c r="AE28" s="4" t="s">
        <v>34</v>
      </c>
    </row>
    <row r="29" spans="1:31" x14ac:dyDescent="0.35">
      <c r="A29" t="s">
        <v>39</v>
      </c>
      <c r="B29" t="s">
        <v>40</v>
      </c>
      <c r="C29" t="s">
        <v>41</v>
      </c>
      <c r="D29" s="1">
        <v>123123123</v>
      </c>
      <c r="E29" s="4">
        <v>0</v>
      </c>
      <c r="F29" s="4">
        <v>100</v>
      </c>
      <c r="G29" s="4">
        <v>100</v>
      </c>
      <c r="H29" s="4">
        <v>70</v>
      </c>
      <c r="I29" s="4">
        <v>85</v>
      </c>
      <c r="J29" s="4">
        <v>4</v>
      </c>
      <c r="K29" s="4">
        <v>4</v>
      </c>
      <c r="L29" s="4">
        <v>0</v>
      </c>
      <c r="M29" s="4">
        <v>4</v>
      </c>
      <c r="N29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18.450000000000003</v>
      </c>
      <c r="O29" s="4">
        <v>10</v>
      </c>
      <c r="P29" s="4">
        <v>10</v>
      </c>
      <c r="Q29" s="4">
        <v>10</v>
      </c>
      <c r="R29" s="4">
        <v>10</v>
      </c>
      <c r="S29" s="4">
        <v>10</v>
      </c>
      <c r="T29" s="4">
        <v>20</v>
      </c>
      <c r="U29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10</v>
      </c>
      <c r="V29" s="4">
        <v>85</v>
      </c>
      <c r="W29" s="4">
        <v>32</v>
      </c>
      <c r="X29" s="4">
        <f>12.5*(Table1[[#This Row],[Practical Lab 1 '[12.5%'] 
'[Total Pts: 100 Score'] ]]/100+Table1[[#This Row],[Practical Lab 2  '[12.5%'] 
'[Total Pts: 32 Score']]]/32)</f>
        <v>23.125</v>
      </c>
      <c r="Y29" s="4">
        <v>33</v>
      </c>
      <c r="Z29" s="4">
        <v>22</v>
      </c>
      <c r="AA29" s="4">
        <v>10.5</v>
      </c>
      <c r="AB29" s="4">
        <f>10*(Table1[[#This Row],[Test 1 '[10%'] 
'[Total Pts: 35 Score']]]/35+Table1[[#This Row],[Test 2 '[10%']
'[Total Pts: 35 Score'] ]]/35)+20*Table1[[#This Row],[Test 3 '[20%']
'[Total Pts: 35 Score'] ]]/35</f>
        <v>21.714285714285715</v>
      </c>
      <c r="AC29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0.68983516483516483</v>
      </c>
      <c r="AD29" s="6">
        <f>(Table1[[#This Row],[Lab Total '[25%']]]+Table1[[#This Row],[Quiz Total '[10%']]]+Table1[[#This Row],[PL TOTAL '[25%']]]+Table1[[#This Row],[Test Total '[40%']]])/100</f>
        <v>0.73289285714285712</v>
      </c>
      <c r="AE29" s="4" t="s">
        <v>30</v>
      </c>
    </row>
    <row r="30" spans="1:31" x14ac:dyDescent="0.35">
      <c r="A30" t="s">
        <v>39</v>
      </c>
      <c r="B30" t="s">
        <v>40</v>
      </c>
      <c r="C30" t="s">
        <v>41</v>
      </c>
      <c r="D30" s="1">
        <v>123123123</v>
      </c>
      <c r="E30" s="4">
        <v>100</v>
      </c>
      <c r="F30" s="4">
        <v>100</v>
      </c>
      <c r="G30" s="4">
        <v>90</v>
      </c>
      <c r="H30" s="4">
        <v>100</v>
      </c>
      <c r="I30" s="4">
        <v>100</v>
      </c>
      <c r="J30" s="4">
        <v>5</v>
      </c>
      <c r="K30" s="4">
        <v>4</v>
      </c>
      <c r="L30" s="4">
        <v>4</v>
      </c>
      <c r="M30" s="4">
        <v>5</v>
      </c>
      <c r="N30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23.700000000000003</v>
      </c>
      <c r="O30" s="4">
        <v>10</v>
      </c>
      <c r="P30" s="4">
        <v>10</v>
      </c>
      <c r="Q30" s="4">
        <v>10</v>
      </c>
      <c r="R30" s="4">
        <v>10</v>
      </c>
      <c r="S30" s="4">
        <v>10</v>
      </c>
      <c r="T30" s="4">
        <v>20</v>
      </c>
      <c r="U30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10</v>
      </c>
      <c r="V30" s="4">
        <v>90</v>
      </c>
      <c r="W30" s="4">
        <v>32</v>
      </c>
      <c r="X30" s="4">
        <f>12.5*(Table1[[#This Row],[Practical Lab 1 '[12.5%'] 
'[Total Pts: 100 Score'] ]]/100+Table1[[#This Row],[Practical Lab 2  '[12.5%'] 
'[Total Pts: 32 Score']]]/32)</f>
        <v>23.75</v>
      </c>
      <c r="Y30" s="4">
        <v>33</v>
      </c>
      <c r="Z30" s="4">
        <v>35</v>
      </c>
      <c r="AA30" s="4">
        <v>27</v>
      </c>
      <c r="AB30" s="4">
        <f>10*(Table1[[#This Row],[Test 1 '[10%'] 
'[Total Pts: 35 Score']]]/35+Table1[[#This Row],[Test 2 '[10%']
'[Total Pts: 35 Score'] ]]/35)+20*Table1[[#This Row],[Test 3 '[20%']
'[Total Pts: 35 Score'] ]]/35</f>
        <v>34.857142857142854</v>
      </c>
      <c r="AC30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0.90164835164835166</v>
      </c>
      <c r="AD30" s="6">
        <f>(Table1[[#This Row],[Lab Total '[25%']]]+Table1[[#This Row],[Quiz Total '[10%']]]+Table1[[#This Row],[PL TOTAL '[25%']]]+Table1[[#This Row],[Test Total '[40%']]])/100</f>
        <v>0.92307142857142854</v>
      </c>
      <c r="AE30" s="4" t="s">
        <v>34</v>
      </c>
    </row>
    <row r="31" spans="1:31" x14ac:dyDescent="0.35">
      <c r="A31" t="s">
        <v>39</v>
      </c>
      <c r="B31" t="s">
        <v>40</v>
      </c>
      <c r="C31" t="s">
        <v>41</v>
      </c>
      <c r="D31" s="1">
        <v>123123123</v>
      </c>
      <c r="E31" s="4">
        <v>100</v>
      </c>
      <c r="F31" s="4">
        <v>100</v>
      </c>
      <c r="G31" s="4">
        <v>90</v>
      </c>
      <c r="H31" s="4">
        <v>100</v>
      </c>
      <c r="I31" s="4">
        <v>0</v>
      </c>
      <c r="J31" s="4">
        <v>5</v>
      </c>
      <c r="K31" s="4">
        <v>3.5</v>
      </c>
      <c r="L31" s="4">
        <v>4</v>
      </c>
      <c r="M31" s="4">
        <v>5</v>
      </c>
      <c r="N31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20.325000000000003</v>
      </c>
      <c r="O31" s="4">
        <v>10</v>
      </c>
      <c r="P31" s="4">
        <v>10</v>
      </c>
      <c r="Q31" s="4">
        <v>10</v>
      </c>
      <c r="R31" s="4">
        <v>10</v>
      </c>
      <c r="S31" s="4">
        <v>10</v>
      </c>
      <c r="T31" s="4">
        <v>20</v>
      </c>
      <c r="U31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10</v>
      </c>
      <c r="V31" s="4">
        <v>100</v>
      </c>
      <c r="W31" s="4">
        <v>31</v>
      </c>
      <c r="X31" s="4">
        <f>12.5*(Table1[[#This Row],[Practical Lab 1 '[12.5%'] 
'[Total Pts: 100 Score'] ]]/100+Table1[[#This Row],[Practical Lab 2  '[12.5%'] 
'[Total Pts: 32 Score']]]/32)</f>
        <v>24.609375</v>
      </c>
      <c r="Y31" s="4">
        <v>34</v>
      </c>
      <c r="Z31" s="4">
        <v>33</v>
      </c>
      <c r="AA31" s="4">
        <v>32</v>
      </c>
      <c r="AB31" s="4">
        <f>10*(Table1[[#This Row],[Test 1 '[10%'] 
'[Total Pts: 35 Score']]]/35+Table1[[#This Row],[Test 2 '[10%']
'[Total Pts: 35 Score'] ]]/35)+20*Table1[[#This Row],[Test 3 '[20%']
'[Total Pts: 35 Score'] ]]/35</f>
        <v>37.428571428571431</v>
      </c>
      <c r="AC31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0.95442994505494505</v>
      </c>
      <c r="AD31" s="6">
        <f>(Table1[[#This Row],[Lab Total '[25%']]]+Table1[[#This Row],[Quiz Total '[10%']]]+Table1[[#This Row],[PL TOTAL '[25%']]]+Table1[[#This Row],[Test Total '[40%']]])/100</f>
        <v>0.92362946428571435</v>
      </c>
      <c r="AE31" s="4" t="s">
        <v>34</v>
      </c>
    </row>
    <row r="32" spans="1:31" x14ac:dyDescent="0.35">
      <c r="A32" t="s">
        <v>39</v>
      </c>
      <c r="B32" t="s">
        <v>40</v>
      </c>
      <c r="C32" t="s">
        <v>41</v>
      </c>
      <c r="D32" s="1">
        <v>123123123</v>
      </c>
      <c r="E32" s="4">
        <v>100</v>
      </c>
      <c r="F32" s="4">
        <v>66</v>
      </c>
      <c r="G32" s="4">
        <v>100</v>
      </c>
      <c r="H32" s="4">
        <v>100</v>
      </c>
      <c r="I32" s="4">
        <v>0</v>
      </c>
      <c r="J32" s="4">
        <v>5</v>
      </c>
      <c r="K32" s="5"/>
      <c r="L32" s="5"/>
      <c r="M32" s="5"/>
      <c r="N32" s="5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10.98</v>
      </c>
      <c r="O32" s="4">
        <v>4</v>
      </c>
      <c r="P32" s="5"/>
      <c r="Q32" s="5"/>
      <c r="R32" s="5"/>
      <c r="S32" s="5"/>
      <c r="T32" s="5"/>
      <c r="U32" s="5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0.4</v>
      </c>
      <c r="V32" s="5"/>
      <c r="W32" s="5"/>
      <c r="X32" s="5">
        <f>12.5*(Table1[[#This Row],[Practical Lab 1 '[12.5%'] 
'[Total Pts: 100 Score'] ]]/100+Table1[[#This Row],[Practical Lab 2  '[12.5%'] 
'[Total Pts: 32 Score']]]/32)</f>
        <v>0</v>
      </c>
      <c r="Y32" s="4">
        <v>26.5</v>
      </c>
      <c r="Z32" s="4">
        <v>21</v>
      </c>
      <c r="AA32" s="5"/>
      <c r="AB32" s="5">
        <f>10*(Table1[[#This Row],[Test 1 '[10%'] 
'[Total Pts: 35 Score']]]/35+Table1[[#This Row],[Test 2 '[10%']
'[Total Pts: 35 Score'] ]]/35)+20*Table1[[#This Row],[Test 3 '[20%']
'[Total Pts: 35 Score'] ]]/35</f>
        <v>13.571428571428573</v>
      </c>
      <c r="AC32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0.2087912087912088</v>
      </c>
      <c r="AD32" s="6">
        <f>(Table1[[#This Row],[Lab Total '[25%']]]+Table1[[#This Row],[Quiz Total '[10%']]]+Table1[[#This Row],[PL TOTAL '[25%']]]+Table1[[#This Row],[Test Total '[40%']]])/100</f>
        <v>0.24951428571428572</v>
      </c>
      <c r="AE32" s="5" t="s">
        <v>35</v>
      </c>
    </row>
    <row r="33" spans="1:31" x14ac:dyDescent="0.35">
      <c r="A33" t="s">
        <v>39</v>
      </c>
      <c r="B33" t="s">
        <v>40</v>
      </c>
      <c r="C33" t="s">
        <v>41</v>
      </c>
      <c r="D33" s="1">
        <v>123123123</v>
      </c>
      <c r="E33" s="4">
        <v>100</v>
      </c>
      <c r="F33" s="4">
        <v>100</v>
      </c>
      <c r="G33" s="4">
        <v>100</v>
      </c>
      <c r="H33" s="4">
        <v>100</v>
      </c>
      <c r="I33" s="4">
        <v>80</v>
      </c>
      <c r="J33" s="4">
        <v>4.5</v>
      </c>
      <c r="K33" s="4">
        <v>4</v>
      </c>
      <c r="L33" s="4">
        <v>4</v>
      </c>
      <c r="M33" s="4">
        <v>4</v>
      </c>
      <c r="N33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22.5</v>
      </c>
      <c r="O33" s="4">
        <v>10</v>
      </c>
      <c r="P33" s="4">
        <v>9</v>
      </c>
      <c r="Q33" s="4">
        <v>10</v>
      </c>
      <c r="R33" s="4">
        <v>8</v>
      </c>
      <c r="S33" s="4">
        <v>10</v>
      </c>
      <c r="T33" s="4">
        <v>20</v>
      </c>
      <c r="U33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9.6999999999999993</v>
      </c>
      <c r="V33" s="4">
        <v>90</v>
      </c>
      <c r="W33" s="4">
        <v>29</v>
      </c>
      <c r="X33" s="4">
        <f>12.5*(Table1[[#This Row],[Practical Lab 1 '[12.5%'] 
'[Total Pts: 100 Score'] ]]/100+Table1[[#This Row],[Practical Lab 2  '[12.5%'] 
'[Total Pts: 32 Score']]]/32)</f>
        <v>22.578125</v>
      </c>
      <c r="Y33" s="4">
        <v>34</v>
      </c>
      <c r="Z33" s="4">
        <v>19</v>
      </c>
      <c r="AA33" s="4">
        <v>10</v>
      </c>
      <c r="AB33" s="4">
        <f>10*(Table1[[#This Row],[Test 1 '[10%'] 
'[Total Pts: 35 Score']]]/35+Table1[[#This Row],[Test 2 '[10%']
'[Total Pts: 35 Score'] ]]/35)+20*Table1[[#This Row],[Test 3 '[20%']
'[Total Pts: 35 Score'] ]]/35</f>
        <v>20.857142857142858</v>
      </c>
      <c r="AC33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0.66823489010989012</v>
      </c>
      <c r="AD33" s="6">
        <f>(Table1[[#This Row],[Lab Total '[25%']]]+Table1[[#This Row],[Quiz Total '[10%']]]+Table1[[#This Row],[PL TOTAL '[25%']]]+Table1[[#This Row],[Test Total '[40%']]])/100</f>
        <v>0.75635267857142863</v>
      </c>
      <c r="AE33" s="4" t="s">
        <v>31</v>
      </c>
    </row>
    <row r="34" spans="1:31" x14ac:dyDescent="0.35">
      <c r="A34" t="s">
        <v>39</v>
      </c>
      <c r="B34" t="s">
        <v>40</v>
      </c>
      <c r="C34" t="s">
        <v>41</v>
      </c>
      <c r="D34" s="1">
        <v>123123123</v>
      </c>
      <c r="E34" s="4">
        <v>100</v>
      </c>
      <c r="F34" s="4">
        <v>100</v>
      </c>
      <c r="G34" s="4">
        <v>100</v>
      </c>
      <c r="H34" s="4">
        <v>90</v>
      </c>
      <c r="I34" s="4">
        <v>100</v>
      </c>
      <c r="J34" s="4">
        <v>5</v>
      </c>
      <c r="K34" s="4">
        <v>3.5</v>
      </c>
      <c r="L34" s="4">
        <v>4</v>
      </c>
      <c r="M34" s="4">
        <v>4</v>
      </c>
      <c r="N34" s="4">
        <f>3*(Table1[[#This Row],[Lab 1 '[3%'] 
'[Total Pts: 100 Score']]]/100+Table1[[#This Row],[Lab 2 '[3%'] 
'[Total Pts: 100 Score']]]/100+Table1[[#This Row],[Lab 3 '[3%'] 
'[Total Pts: 100 Score']]]/100+Table1[[#This Row],[Lab 4 '[3%'] 
'[Total Pts: 100 Score']]]/100+Table1[[#This Row],[Lab 5 '[3%'] 
'[Total Pts: 5 Score']]]/5+Table1[[#This Row],[Lab 6 '[3%'] 
'[Total Pts: 4 Score']]]/4+Table1[[#This Row],[Lab 7 '[3%'] 
'[Total Pts: 4 Score']]]/4+Table1[[#This Row],[Lab 8 '[3%'] 
'[Total Pts: 5 Score'] ]]/5)</f>
        <v>22.725000000000001</v>
      </c>
      <c r="O34" s="4">
        <v>10</v>
      </c>
      <c r="P34" s="4">
        <v>10</v>
      </c>
      <c r="Q34" s="4">
        <v>10</v>
      </c>
      <c r="R34" s="4">
        <v>10</v>
      </c>
      <c r="S34" s="4">
        <v>10</v>
      </c>
      <c r="T34" s="4">
        <v>20</v>
      </c>
      <c r="U34" s="4">
        <f>(Table1[[#This Row],[Quiz 1 - Intro to MST and Server '[1%'] 
'[Total Pts: 10 Score'] ]]/10+Table1[[#This Row],[Quiz 2- Installing and Configuring '[1%'] 
'[Total Pts: 10 Score']]]/10+Table1[[#This Row],[Quiz 3 - Networking '[1%'] 
'[Total Pts: 10 Score']]]/10+Table1[[#This Row],[Quiz 4 - Windows Command Line '[1%'] 
'[Total Pts: 10 Score']]]/10+Table1[[#This Row],[Quiz 5 - PowerShell '[1%'] 
'[Total Pts: 10 Score']]]/10+5*(Table1[[#This Row],[Quiz 6 - Cloud Technology '[5%'] 
'[Total Pts: 20 Score']]]/20))</f>
        <v>10</v>
      </c>
      <c r="V34" s="4">
        <v>90</v>
      </c>
      <c r="W34" s="4">
        <v>32</v>
      </c>
      <c r="X34" s="4">
        <f>12.5*(Table1[[#This Row],[Practical Lab 1 '[12.5%'] 
'[Total Pts: 100 Score'] ]]/100+Table1[[#This Row],[Practical Lab 2  '[12.5%'] 
'[Total Pts: 32 Score']]]/32)</f>
        <v>23.75</v>
      </c>
      <c r="Y34" s="4">
        <v>32</v>
      </c>
      <c r="Z34" s="4">
        <v>29</v>
      </c>
      <c r="AA34" s="4">
        <v>21</v>
      </c>
      <c r="AB34" s="4">
        <f>10*(Table1[[#This Row],[Test 1 '[10%'] 
'[Total Pts: 35 Score']]]/35+Table1[[#This Row],[Test 2 '[10%']
'[Total Pts: 35 Score'] ]]/35)+20*Table1[[#This Row],[Test 3 '[20%']
'[Total Pts: 35 Score'] ]]/35</f>
        <v>29.428571428571431</v>
      </c>
      <c r="AC34" s="6">
        <f>(12.5*(Table1[[#This Row],[Practical Lab 1 '[12.5%'] 
'[Total Pts: 100 Score'] ]]/100+Table1[[#This Row],[Practical Lab 2  '[12.5%'] 
'[Total Pts: 32 Score']]]/32)+10*Table1[[#This Row],[Test 1 '[10%'] 
'[Total Pts: 35 Score']]]/35+10*Table1[[#This Row],[Test 2 '[10%']
'[Total Pts: 35 Score'] ]]/35+20*Table1[[#This Row],[Test 3 '[20%']
'[Total Pts: 35 Score'] ]]/35)/65</f>
        <v>0.818131868131868</v>
      </c>
      <c r="AD34" s="6">
        <f>(Table1[[#This Row],[Lab Total '[25%']]]+Table1[[#This Row],[Quiz Total '[10%']]]+Table1[[#This Row],[PL TOTAL '[25%']]]+Table1[[#This Row],[Test Total '[40%']]])/100</f>
        <v>0.85903571428571435</v>
      </c>
      <c r="AE34" s="4" t="s">
        <v>36</v>
      </c>
    </row>
  </sheetData>
  <conditionalFormatting sqref="AC2:AD34">
    <cfRule type="cellIs" dxfId="2" priority="3" operator="lessThan">
      <formula>0.5</formula>
    </cfRule>
  </conditionalFormatting>
  <conditionalFormatting sqref="AE2:AE34">
    <cfRule type="cellIs" dxfId="8" priority="1" operator="equal">
      <formula>"F"</formula>
    </cfRule>
    <cfRule type="cellIs" dxfId="7" priority="2" operator="equal">
      <formula>"INC"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74C33912F894DAFBF695864F2893D" ma:contentTypeVersion="4" ma:contentTypeDescription="Create a new document." ma:contentTypeScope="" ma:versionID="3dc2531fbd50b0fa3bcf17a003b7643c">
  <xsd:schema xmlns:xsd="http://www.w3.org/2001/XMLSchema" xmlns:xs="http://www.w3.org/2001/XMLSchema" xmlns:p="http://schemas.microsoft.com/office/2006/metadata/properties" xmlns:ns2="33fac63a-ae8c-47da-8d6a-e42d7ad86425" targetNamespace="http://schemas.microsoft.com/office/2006/metadata/properties" ma:root="true" ma:fieldsID="f63ec0b9429b9b5308d37f8e37794533" ns2:_="">
    <xsd:import namespace="33fac63a-ae8c-47da-8d6a-e42d7ad864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ac63a-ae8c-47da-8d6a-e42d7ad864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2A3DFF-750E-4259-8C68-1C0FCA5A07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4B2005-E2E3-4AC1-921B-C236264947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ac63a-ae8c-47da-8d6a-e42d7ad864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ABC123 NAA Final Grades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Trinh</dc:creator>
  <cp:lastModifiedBy>David Trinh</cp:lastModifiedBy>
  <dcterms:created xsi:type="dcterms:W3CDTF">2023-12-14T02:33:08Z</dcterms:created>
  <dcterms:modified xsi:type="dcterms:W3CDTF">2024-11-20T11:29:44Z</dcterms:modified>
</cp:coreProperties>
</file>